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599" firstSheet="7" activeTab="12"/>
  </bookViews>
  <sheets>
    <sheet name="Page161" sheetId="1" r:id="rId1"/>
    <sheet name="Page162" sheetId="2" r:id="rId2"/>
    <sheet name="Page163" sheetId="3" r:id="rId3"/>
    <sheet name="Page164" sheetId="4" r:id="rId4"/>
    <sheet name="Page165" sheetId="5" r:id="rId5"/>
    <sheet name="Page166" sheetId="6" r:id="rId6"/>
    <sheet name="Page167" sheetId="7" r:id="rId7"/>
    <sheet name="Page168" sheetId="8" r:id="rId8"/>
    <sheet name="Page169" sheetId="9" r:id="rId9"/>
    <sheet name="Page170" sheetId="10" r:id="rId10"/>
    <sheet name="Page171" sheetId="11" r:id="rId11"/>
    <sheet name="Page172" sheetId="12" r:id="rId12"/>
    <sheet name="Page173" sheetId="13" r:id="rId13"/>
  </sheets>
  <definedNames>
    <definedName name="_xlnm.Print_Area" localSheetId="0">'Page161'!$A$1:$N$55</definedName>
    <definedName name="_xlnm.Print_Area" localSheetId="2">'Page163'!$A$1:$O$53</definedName>
    <definedName name="_xlnm.Print_Area" localSheetId="5">'Page166'!$A$1:$O$52</definedName>
    <definedName name="_xlnm.Print_Area" localSheetId="6">'Page167'!$A$1:$O$45</definedName>
    <definedName name="_xlnm.Print_Area" localSheetId="7">'Page168'!$A$1:$J$51</definedName>
    <definedName name="_xlnm.Print_Area" localSheetId="9">'Page170'!$A$1:$N$55</definedName>
  </definedNames>
  <calcPr fullCalcOnLoad="1"/>
</workbook>
</file>

<file path=xl/sharedStrings.xml><?xml version="1.0" encoding="utf-8"?>
<sst xmlns="http://schemas.openxmlformats.org/spreadsheetml/2006/main" count="617" uniqueCount="94">
  <si>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</si>
  <si>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</si>
  <si>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</si>
  <si>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</si>
  <si>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</si>
  <si>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</si>
  <si>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</si>
  <si>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</si>
  <si>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</si>
  <si>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</si>
  <si>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</si>
  <si>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</si>
  <si>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 : Direction de la Statistique</t>
  </si>
  <si>
    <t>Source : Institut National de la Statistique</t>
  </si>
  <si>
    <t>Bases :</t>
  </si>
  <si>
    <t>Source : Office National de la Statistique</t>
  </si>
  <si>
    <t xml:space="preserve">Source : Institut National de la Statistique et de la Démographie (INSD) </t>
  </si>
  <si>
    <t xml:space="preserve">Source : Direction de la Statistique et de la Comptabilité Nationale (DSCN)  </t>
  </si>
  <si>
    <t>Source : Division de la Statistique et des Etudes Economiques (DSEE)</t>
  </si>
  <si>
    <t>Source : Centre National de la Statistique et des Etudes Economiques (CNSEE)</t>
  </si>
  <si>
    <t>Source : Direction Générale de la Statistique et des Etudes Economiques (DGSEE)</t>
  </si>
  <si>
    <t>Source : Direction Générale de la Statistique (DGS)</t>
  </si>
  <si>
    <t xml:space="preserve">Source : Direction Nationale de la Statistique et de l'Informatique (DNSI)               </t>
  </si>
  <si>
    <t>Source : Direction de la Statistique et des Comptes Nationaux (DSCN)</t>
  </si>
  <si>
    <t>Source : Direction de la Prévision et de la Statistique (DPS)</t>
  </si>
  <si>
    <t>Source : Institut National de la Statistique et de l'Analyse Economique (INSAE)</t>
  </si>
  <si>
    <t>Source : Institut National de la Statistique et des Recensements (INEC)</t>
  </si>
  <si>
    <t>nd</t>
  </si>
  <si>
    <t xml:space="preserve">Années 1998 et 1999, base 100 : 1996 </t>
  </si>
  <si>
    <t>Années 1992 à 1997, base 100 : décembre 1991</t>
  </si>
  <si>
    <t>Années 1983 à 1997, base 100 : juillet 1981 à juin 1982</t>
  </si>
  <si>
    <t>Base 100 : décembre 1993</t>
  </si>
  <si>
    <t>Base 100 : 1981</t>
  </si>
  <si>
    <t>Années  1986 à 1993, base 100 : 1986</t>
  </si>
  <si>
    <t>Années  1994 à 1999, base 100 : 1993</t>
  </si>
  <si>
    <t>Base 100 : décembre 1977</t>
  </si>
  <si>
    <t>Années 1998 et 1999, base 100 :1996</t>
  </si>
  <si>
    <t>Janvier 1963 à juillet 1985, base 100 : février 1960</t>
  </si>
  <si>
    <t xml:space="preserve">Août 1985 à décembre 1993, base 100 : août 1984 à juillet 1985 </t>
  </si>
  <si>
    <t xml:space="preserve">Janvier 1994 à décembre 1997, base 100 : novembre 1992 à octobre 1993 </t>
  </si>
  <si>
    <t>Base 100 : juin 1975</t>
  </si>
  <si>
    <t>Base 100 : février 1986</t>
  </si>
  <si>
    <t>Base 100 : 1990</t>
  </si>
  <si>
    <t xml:space="preserve">Années 1965 à 1987, base 100 : juillet 1962 à juin 1963 </t>
  </si>
  <si>
    <t>Années 1988 à 1997, base 100 : juillet 1986 à juin 1987</t>
  </si>
  <si>
    <t>Années 1982 à 1983, base 100 : juillet 1981</t>
  </si>
  <si>
    <t>Années 1986 à 1999, base 100 : juillet 1985</t>
  </si>
  <si>
    <t>Années 1990 à 1997, base 100 : 1989</t>
  </si>
  <si>
    <t>Années 1970 à 1997, base 100 : 1967</t>
  </si>
  <si>
    <t>Base 100 : février 1988</t>
  </si>
  <si>
    <t>Janvier 1970 à décembre 1994, base 100 : 1963</t>
  </si>
  <si>
    <t xml:space="preserve">Janvier 1995 à décembre 1997, base 100 : 1987 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</si>
  <si>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</si>
  <si>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</si>
  <si>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</si>
  <si>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</si>
  <si>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</si>
  <si>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</si>
  <si>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</si>
  <si>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</si>
  <si>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</si>
  <si>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</si>
  <si>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</si>
  <si>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</si>
  <si>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</si>
  <si>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</si>
  <si>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Année 1986, base 100 : décembre 1985</t>
  </si>
  <si>
    <t>Années 1987 à 1988, base 100 : décembre 1986</t>
  </si>
  <si>
    <t>Années 1989 à 1991, base 100 : décembre 1988</t>
  </si>
  <si>
    <t>Années 1992 à 1999, base 100 : décembre 1991</t>
  </si>
  <si>
    <t>Tableau 85 : Indices mensuels des prix à la consommation de Cotonou</t>
  </si>
  <si>
    <t>Tableau 86 : Indices mensuels des prix de Ouagadougou</t>
  </si>
  <si>
    <t>Tableau 87 : Indices mensuels des prix de Yaoundé</t>
  </si>
  <si>
    <t>Tableau 88 : Indices mensuels des prix de Bangui</t>
  </si>
  <si>
    <t>Tableau 90 : Indices mensuels des prix de Brazzaville</t>
  </si>
  <si>
    <t>Tableau 94 : Indices mensuels des prix de Libreville</t>
  </si>
  <si>
    <t>Tableau 95 : Indices mensuels des prix de Conakry</t>
  </si>
  <si>
    <t>Tableau 96 : Indices mensuels des prix de Bissau</t>
  </si>
  <si>
    <t>Tableau 97 : Indices mensuels des prix de Malabo</t>
  </si>
  <si>
    <t>Tableau 98 : Indices mensuels des prix de Bamako</t>
  </si>
  <si>
    <t>Tableau 99 : Indices mensuels des prix de Nouakchott</t>
  </si>
  <si>
    <t>Tableau 100 : Indices mensuels des prix de Niamey</t>
  </si>
  <si>
    <t>Tableau 101 : Indices mensuels des prix de Dakar</t>
  </si>
  <si>
    <t>Tableau 102 : Indices mensuels des prix de N'Djamena</t>
  </si>
  <si>
    <t>Tableau 103 : Indices mensuels des prix de Lomé</t>
  </si>
  <si>
    <t>Tableau 89 : Indices mensuels des prix à la consommation de Moroni</t>
  </si>
  <si>
    <t>Tableau 91 : Indices mensuels des prix à la consommation d'Abidjan</t>
  </si>
  <si>
    <t xml:space="preserve"> [Août 1985 à décembre 1997 : indice combiné (80 % indice "ouvriers" + 20 % indice "cadres")]</t>
  </si>
  <si>
    <t xml:space="preserve">Tableau 92 : Indices mensuels des prix à la consommation d'Abidjan </t>
  </si>
  <si>
    <t>[Août 1985 à décembre 1997 : indice "ouvriers"]</t>
  </si>
  <si>
    <t>[Août 1985 à décembre 1997 : indice "cadres"]</t>
  </si>
  <si>
    <t xml:space="preserve">Tableau 93 : Indices mensuels des prix à la consommation d'Abidjan </t>
  </si>
  <si>
    <t>Source : Direction de la Statistique, des Etudes Economiques et Démographiques (DSEED)</t>
  </si>
  <si>
    <t>Source : Direction Nationale de la Statistique</t>
  </si>
</sst>
</file>

<file path=xl/styles.xml><?xml version="1.0" encoding="utf-8"?>
<styleSheet xmlns="http://schemas.openxmlformats.org/spreadsheetml/2006/main">
  <numFmts count="2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&quot;F&quot;;\-#,##0&quot;F&quot;"/>
    <numFmt numFmtId="165" formatCode="#,##0&quot;F&quot;;[Red]\-#,##0&quot;F&quot;"/>
    <numFmt numFmtId="166" formatCode="#,##0.00&quot;F&quot;;\-#,##0.00&quot;F&quot;"/>
    <numFmt numFmtId="167" formatCode="#,##0.00&quot;F&quot;;[Red]\-#,##0.00&quot;F&quot;"/>
    <numFmt numFmtId="168" formatCode="_-* #,##0&quot;F&quot;_-;\-* #,##0&quot;F&quot;_-;_-* &quot;-&quot;&quot;F&quot;_-;_-@_-"/>
    <numFmt numFmtId="169" formatCode="_-* #,##0_F_-;\-* #,##0_F_-;_-* &quot;-&quot;_F_-;_-@_-"/>
    <numFmt numFmtId="170" formatCode="_-* #,##0.00&quot;F&quot;_-;\-* #,##0.00&quot;F&quot;_-;_-* &quot;-&quot;??&quot;F&quot;_-;_-@_-"/>
    <numFmt numFmtId="171" formatCode="_-* #,##0.00_F_-;\-* #,##0.00_F_-;_-* &quot;-&quot;??_F_-;_-@_-"/>
    <numFmt numFmtId="172" formatCode="0.0"/>
    <numFmt numFmtId="173" formatCode="0.0_)"/>
    <numFmt numFmtId="174" formatCode="0.000"/>
    <numFmt numFmtId="175" formatCode="0.00_)"/>
    <numFmt numFmtId="176" formatCode="0_)"/>
    <numFmt numFmtId="177" formatCode="_-* #,##0\ _F_-;\-* #,##0\ _F_-;_-* &quot;-&quot;??\ _F_-;_-@_-"/>
    <numFmt numFmtId="178" formatCode="#,##0.0_);\(#,##0.0\)"/>
    <numFmt numFmtId="179" formatCode="0.000_)"/>
    <numFmt numFmtId="180" formatCode="_-* #,##0.0\ _F_-;\-* #,##0.0\ _F_-;_-* &quot;-&quot;??\ _F_-;_-@_-"/>
    <numFmt numFmtId="181" formatCode="0.0;[Red]0.0"/>
    <numFmt numFmtId="182" formatCode="0.0__"/>
    <numFmt numFmtId="183" formatCode="#,##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Grapho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Font="1" applyFill="1" applyBorder="1" applyAlignment="1">
      <alignment/>
    </xf>
    <xf numFmtId="172" fontId="0" fillId="0" borderId="2" xfId="0" applyNumberFormat="1" applyFont="1" applyFill="1" applyBorder="1" applyAlignment="1">
      <alignment/>
    </xf>
    <xf numFmtId="172" fontId="0" fillId="0" borderId="1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2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0" xfId="0" applyNumberFormat="1" applyFont="1" applyBorder="1" applyAlignment="1" applyProtection="1">
      <alignment horizontal="right"/>
      <protection/>
    </xf>
    <xf numFmtId="172" fontId="0" fillId="0" borderId="2" xfId="0" applyNumberFormat="1" applyFill="1" applyBorder="1" applyAlignment="1">
      <alignment horizontal="right"/>
    </xf>
    <xf numFmtId="172" fontId="0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72" fontId="0" fillId="0" borderId="1" xfId="0" applyNumberFormat="1" applyFont="1" applyFill="1" applyBorder="1" applyAlignment="1" applyProtection="1">
      <alignment/>
      <protection/>
    </xf>
    <xf numFmtId="172" fontId="0" fillId="0" borderId="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1" xfId="0" applyBorder="1" applyAlignment="1">
      <alignment horizontal="center"/>
    </xf>
    <xf numFmtId="172" fontId="0" fillId="0" borderId="2" xfId="0" applyNumberFormat="1" applyFont="1" applyFill="1" applyBorder="1" applyAlignment="1">
      <alignment horizontal="right"/>
    </xf>
    <xf numFmtId="172" fontId="0" fillId="0" borderId="1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17" applyNumberFormat="1" applyAlignment="1">
      <alignment/>
    </xf>
    <xf numFmtId="183" fontId="0" fillId="0" borderId="1" xfId="0" applyNumberFormat="1" applyFill="1" applyBorder="1" applyAlignment="1">
      <alignment horizontal="right" vertical="center"/>
    </xf>
    <xf numFmtId="183" fontId="0" fillId="0" borderId="1" xfId="0" applyNumberFormat="1" applyFill="1" applyBorder="1" applyAlignment="1">
      <alignment/>
    </xf>
    <xf numFmtId="183" fontId="0" fillId="0" borderId="1" xfId="0" applyNumberFormat="1" applyBorder="1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 horizontal="center"/>
    </xf>
    <xf numFmtId="172" fontId="0" fillId="0" borderId="0" xfId="21" applyNumberFormat="1" applyFont="1" applyFill="1" applyAlignment="1">
      <alignment vertical="center"/>
      <protection/>
    </xf>
    <xf numFmtId="172" fontId="0" fillId="0" borderId="0" xfId="21" applyNumberFormat="1" applyFont="1" applyFill="1" applyAlignment="1">
      <alignment horizontal="right" vertical="center"/>
      <protection/>
    </xf>
    <xf numFmtId="2" fontId="0" fillId="0" borderId="0" xfId="21" applyNumberFormat="1" applyFont="1" applyFill="1" applyBorder="1" applyAlignment="1">
      <alignment vertical="center"/>
      <protection/>
    </xf>
    <xf numFmtId="172" fontId="1" fillId="0" borderId="1" xfId="21" applyNumberFormat="1" applyFont="1" applyBorder="1" applyAlignment="1">
      <alignment horizontal="center" vertical="center"/>
      <protection/>
    </xf>
    <xf numFmtId="172" fontId="0" fillId="0" borderId="1" xfId="21" applyNumberFormat="1" applyFont="1" applyFill="1" applyBorder="1" applyAlignment="1">
      <alignment horizontal="right" vertical="center"/>
      <protection/>
    </xf>
    <xf numFmtId="172" fontId="1" fillId="0" borderId="1" xfId="21" applyNumberFormat="1" applyFont="1" applyBorder="1" applyAlignment="1" quotePrefix="1">
      <alignment horizontal="center" vertical="center"/>
      <protection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1" fontId="0" fillId="0" borderId="5" xfId="0" applyNumberFormat="1" applyFill="1" applyBorder="1" applyAlignment="1">
      <alignment horizontal="center" vertical="center"/>
    </xf>
    <xf numFmtId="172" fontId="0" fillId="0" borderId="5" xfId="0" applyNumberFormat="1" applyFill="1" applyBorder="1" applyAlignment="1">
      <alignment horizontal="center" vertical="center"/>
    </xf>
    <xf numFmtId="172" fontId="0" fillId="0" borderId="5" xfId="0" applyNumberFormat="1" applyFont="1" applyFill="1" applyBorder="1" applyAlignment="1">
      <alignment/>
    </xf>
    <xf numFmtId="172" fontId="0" fillId="0" borderId="5" xfId="0" applyNumberFormat="1" applyFill="1" applyBorder="1" applyAlignment="1">
      <alignment/>
    </xf>
    <xf numFmtId="172" fontId="0" fillId="0" borderId="6" xfId="0" applyNumberFormat="1" applyFill="1" applyBorder="1" applyAlignment="1">
      <alignment/>
    </xf>
    <xf numFmtId="172" fontId="0" fillId="0" borderId="7" xfId="0" applyNumberFormat="1" applyFont="1" applyFill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Font="1" applyFill="1" applyBorder="1" applyAlignment="1">
      <alignment/>
    </xf>
    <xf numFmtId="172" fontId="1" fillId="0" borderId="2" xfId="21" applyNumberFormat="1" applyFont="1" applyBorder="1" applyAlignment="1" quotePrefix="1">
      <alignment horizontal="center" vertical="center"/>
      <protection/>
    </xf>
    <xf numFmtId="172" fontId="0" fillId="0" borderId="2" xfId="21" applyNumberFormat="1" applyFont="1" applyBorder="1" applyAlignment="1">
      <alignment horizontal="right" vertical="center"/>
      <protection/>
    </xf>
    <xf numFmtId="172" fontId="1" fillId="0" borderId="5" xfId="21" applyNumberFormat="1" applyFont="1" applyBorder="1" applyAlignment="1" quotePrefix="1">
      <alignment horizontal="center" vertical="center"/>
      <protection/>
    </xf>
    <xf numFmtId="172" fontId="0" fillId="0" borderId="5" xfId="21" applyNumberFormat="1" applyFont="1" applyBorder="1" applyAlignment="1">
      <alignment horizontal="right" vertical="center"/>
      <protection/>
    </xf>
    <xf numFmtId="172" fontId="0" fillId="0" borderId="2" xfId="21" applyNumberFormat="1" applyFont="1" applyFill="1" applyBorder="1" applyAlignment="1">
      <alignment horizontal="right" vertical="center"/>
      <protection/>
    </xf>
    <xf numFmtId="172" fontId="0" fillId="0" borderId="5" xfId="21" applyNumberFormat="1" applyFont="1" applyFill="1" applyBorder="1" applyAlignment="1">
      <alignment horizontal="right" vertical="center"/>
      <protection/>
    </xf>
    <xf numFmtId="172" fontId="0" fillId="0" borderId="5" xfId="0" applyNumberForma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172" fontId="0" fillId="0" borderId="0" xfId="21" applyNumberFormat="1" applyFont="1" applyBorder="1" applyAlignment="1">
      <alignment horizontal="right" vertical="center"/>
      <protection/>
    </xf>
    <xf numFmtId="172" fontId="0" fillId="0" borderId="0" xfId="21" applyNumberFormat="1" applyFont="1" applyFill="1" applyBorder="1" applyAlignment="1">
      <alignment horizontal="right" vertical="center"/>
      <protection/>
    </xf>
    <xf numFmtId="0" fontId="1" fillId="0" borderId="0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Guiné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showGridLines="0" workbookViewId="0" topLeftCell="A1">
      <selection activeCell="K11" sqref="K11"/>
    </sheetView>
  </sheetViews>
  <sheetFormatPr defaultColWidth="11.421875" defaultRowHeight="12.75"/>
  <cols>
    <col min="1" max="1" width="9.7109375" style="0" customWidth="1"/>
    <col min="2" max="14" width="5.7109375" style="0" customWidth="1"/>
  </cols>
  <sheetData>
    <row r="1" spans="1:8" ht="12.75">
      <c r="A1" s="11" t="s">
        <v>70</v>
      </c>
      <c r="B1" s="10"/>
      <c r="C1" s="10"/>
      <c r="D1" s="10"/>
      <c r="E1" s="10"/>
      <c r="F1" s="10"/>
      <c r="G1" s="10"/>
      <c r="H1" s="10"/>
    </row>
    <row r="2" ht="12.75">
      <c r="A2" s="1"/>
    </row>
    <row r="3" spans="1:9" ht="12.75">
      <c r="A3" s="9"/>
      <c r="B3" s="8">
        <v>1992</v>
      </c>
      <c r="C3" s="8">
        <v>1993</v>
      </c>
      <c r="D3" s="8">
        <v>1994</v>
      </c>
      <c r="E3" s="8">
        <v>1995</v>
      </c>
      <c r="F3" s="8">
        <v>1996</v>
      </c>
      <c r="G3" s="49">
        <v>1997</v>
      </c>
      <c r="H3" s="48">
        <v>1998</v>
      </c>
      <c r="I3" s="9">
        <v>1999</v>
      </c>
    </row>
    <row r="4" spans="1:9" ht="12.75">
      <c r="A4" s="2" t="s">
        <v>0</v>
      </c>
      <c r="B4" s="5">
        <v>101.417</v>
      </c>
      <c r="C4" s="5">
        <v>104.648</v>
      </c>
      <c r="D4" s="5">
        <v>127.369</v>
      </c>
      <c r="E4" s="5">
        <v>163.658</v>
      </c>
      <c r="F4" s="5">
        <v>174.4</v>
      </c>
      <c r="G4" s="50">
        <v>177.098</v>
      </c>
      <c r="H4" s="18">
        <v>107</v>
      </c>
      <c r="I4" s="12">
        <v>111</v>
      </c>
    </row>
    <row r="5" spans="1:9" ht="12.75">
      <c r="A5" s="2" t="s">
        <v>1</v>
      </c>
      <c r="B5" s="5">
        <v>102.554</v>
      </c>
      <c r="C5" s="5">
        <v>103.921</v>
      </c>
      <c r="D5" s="5">
        <v>134.775</v>
      </c>
      <c r="E5" s="5">
        <v>162.949</v>
      </c>
      <c r="F5" s="3">
        <v>168.9</v>
      </c>
      <c r="G5" s="50">
        <v>177.293</v>
      </c>
      <c r="H5" s="18">
        <v>107.2</v>
      </c>
      <c r="I5" s="12">
        <v>109.5</v>
      </c>
    </row>
    <row r="6" spans="1:9" ht="12.75">
      <c r="A6" s="2" t="s">
        <v>2</v>
      </c>
      <c r="B6" s="5">
        <v>102.724</v>
      </c>
      <c r="C6" s="5">
        <v>102.352</v>
      </c>
      <c r="D6" s="5">
        <v>140.487</v>
      </c>
      <c r="E6" s="5">
        <v>165.41</v>
      </c>
      <c r="F6" s="5">
        <v>168.7</v>
      </c>
      <c r="G6" s="50">
        <v>178.438</v>
      </c>
      <c r="H6" s="18">
        <v>110.4</v>
      </c>
      <c r="I6" s="12">
        <v>108.4</v>
      </c>
    </row>
    <row r="7" spans="1:9" ht="12.75">
      <c r="A7" s="2" t="s">
        <v>3</v>
      </c>
      <c r="B7" s="5">
        <v>105.545</v>
      </c>
      <c r="C7" s="5">
        <v>103.902</v>
      </c>
      <c r="D7" s="5">
        <v>146.972</v>
      </c>
      <c r="E7" s="5">
        <v>167.568</v>
      </c>
      <c r="F7" s="5">
        <v>172.7</v>
      </c>
      <c r="G7" s="51">
        <v>182.561</v>
      </c>
      <c r="H7" s="18">
        <v>110.9</v>
      </c>
      <c r="I7" s="12">
        <v>111.7</v>
      </c>
    </row>
    <row r="8" spans="1:9" ht="12.75">
      <c r="A8" s="2" t="s">
        <v>4</v>
      </c>
      <c r="B8" s="3">
        <v>108.475</v>
      </c>
      <c r="C8" s="3">
        <v>105.297</v>
      </c>
      <c r="D8" s="3">
        <v>144.602</v>
      </c>
      <c r="E8" s="3">
        <v>169.872</v>
      </c>
      <c r="F8" s="3">
        <v>173.3</v>
      </c>
      <c r="G8" s="51">
        <v>181.128</v>
      </c>
      <c r="H8" s="18">
        <v>111.3</v>
      </c>
      <c r="I8" s="12">
        <v>112</v>
      </c>
    </row>
    <row r="9" spans="1:9" ht="12.75">
      <c r="A9" s="2" t="s">
        <v>5</v>
      </c>
      <c r="B9" s="3">
        <v>105.04</v>
      </c>
      <c r="C9" s="3">
        <v>110.286</v>
      </c>
      <c r="D9" s="3">
        <v>142.733</v>
      </c>
      <c r="E9" s="3">
        <v>165.106</v>
      </c>
      <c r="F9" s="3">
        <v>173.6</v>
      </c>
      <c r="G9" s="50">
        <v>180.144</v>
      </c>
      <c r="H9" s="18">
        <v>112.7</v>
      </c>
      <c r="I9" s="12">
        <v>110.6</v>
      </c>
    </row>
    <row r="10" spans="1:9" ht="12.75">
      <c r="A10" s="2" t="s">
        <v>6</v>
      </c>
      <c r="B10" s="3">
        <v>100.701</v>
      </c>
      <c r="C10" s="3">
        <v>108.057</v>
      </c>
      <c r="D10" s="3">
        <v>144.341</v>
      </c>
      <c r="E10" s="3">
        <v>165.053</v>
      </c>
      <c r="F10" s="3">
        <v>175.854</v>
      </c>
      <c r="G10" s="50">
        <v>179.574</v>
      </c>
      <c r="H10" s="18">
        <v>110.4</v>
      </c>
      <c r="I10" s="12">
        <v>110.4</v>
      </c>
    </row>
    <row r="11" spans="1:9" ht="12.75">
      <c r="A11" s="2" t="s">
        <v>7</v>
      </c>
      <c r="B11" s="3">
        <v>103.798</v>
      </c>
      <c r="C11" s="3">
        <v>106.371</v>
      </c>
      <c r="D11" s="3">
        <v>143.021</v>
      </c>
      <c r="E11" s="3">
        <v>168.251</v>
      </c>
      <c r="F11" s="3">
        <v>176.114</v>
      </c>
      <c r="G11" s="50">
        <v>178.032</v>
      </c>
      <c r="H11" s="18">
        <v>109</v>
      </c>
      <c r="I11" s="12">
        <v>111.1</v>
      </c>
    </row>
    <row r="12" spans="1:9" ht="12.75">
      <c r="A12" s="2" t="s">
        <v>8</v>
      </c>
      <c r="B12" s="3">
        <v>106.6</v>
      </c>
      <c r="C12" s="3">
        <v>102.699</v>
      </c>
      <c r="D12" s="3">
        <v>151.343</v>
      </c>
      <c r="E12" s="3">
        <v>169.208</v>
      </c>
      <c r="F12" s="3">
        <v>176.366</v>
      </c>
      <c r="G12" s="50">
        <v>176.409</v>
      </c>
      <c r="H12" s="18">
        <v>108.1</v>
      </c>
      <c r="I12" s="12">
        <v>109.8</v>
      </c>
    </row>
    <row r="13" spans="1:9" ht="12.75">
      <c r="A13" s="2" t="s">
        <v>9</v>
      </c>
      <c r="B13" s="5">
        <v>108.137</v>
      </c>
      <c r="C13" s="5">
        <v>103.134</v>
      </c>
      <c r="D13" s="5">
        <v>154.475</v>
      </c>
      <c r="E13" s="5">
        <v>172.32</v>
      </c>
      <c r="F13" s="5">
        <v>173.156</v>
      </c>
      <c r="G13" s="50">
        <v>179.837</v>
      </c>
      <c r="H13" s="18">
        <v>107.5</v>
      </c>
      <c r="I13" s="12">
        <v>109</v>
      </c>
    </row>
    <row r="14" spans="1:9" ht="12.75">
      <c r="A14" s="2" t="s">
        <v>10</v>
      </c>
      <c r="B14" s="5">
        <v>102.883</v>
      </c>
      <c r="C14" s="5">
        <v>107.451</v>
      </c>
      <c r="D14" s="5">
        <v>157.897</v>
      </c>
      <c r="E14" s="5">
        <v>168.632</v>
      </c>
      <c r="F14" s="5">
        <v>176.009</v>
      </c>
      <c r="G14" s="50">
        <v>184.422</v>
      </c>
      <c r="H14" s="18">
        <v>109.4</v>
      </c>
      <c r="I14" s="12">
        <v>108.4</v>
      </c>
    </row>
    <row r="15" spans="1:9" ht="12.75">
      <c r="A15" s="2" t="s">
        <v>11</v>
      </c>
      <c r="B15" s="5">
        <v>102.48</v>
      </c>
      <c r="C15" s="5">
        <v>106.771</v>
      </c>
      <c r="D15" s="5">
        <v>164.815</v>
      </c>
      <c r="E15" s="5">
        <v>168.692</v>
      </c>
      <c r="F15" s="5">
        <v>180.1</v>
      </c>
      <c r="G15" s="50">
        <v>183.342</v>
      </c>
      <c r="H15" s="18">
        <v>112.2</v>
      </c>
      <c r="I15" s="12">
        <v>108.5</v>
      </c>
    </row>
    <row r="16" ht="12.75">
      <c r="A16" t="s">
        <v>14</v>
      </c>
    </row>
    <row r="17" ht="12.75">
      <c r="A17" t="s">
        <v>29</v>
      </c>
    </row>
    <row r="18" ht="12.75">
      <c r="A18" t="s">
        <v>28</v>
      </c>
    </row>
    <row r="19" ht="12.75">
      <c r="A19" t="s">
        <v>25</v>
      </c>
    </row>
    <row r="23" spans="1:14" ht="12.75">
      <c r="A23" s="11" t="s">
        <v>71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ht="12.75">
      <c r="A24" s="25"/>
    </row>
    <row r="25" spans="1:14" ht="12.75">
      <c r="A25" s="28"/>
      <c r="B25" s="8">
        <v>1983</v>
      </c>
      <c r="C25" s="8">
        <v>1984</v>
      </c>
      <c r="D25" s="8">
        <v>1985</v>
      </c>
      <c r="E25" s="8">
        <v>1986</v>
      </c>
      <c r="F25" s="9">
        <v>1987</v>
      </c>
      <c r="G25" s="9">
        <v>1988</v>
      </c>
      <c r="H25" s="9">
        <v>1989</v>
      </c>
      <c r="I25" s="8">
        <v>1990</v>
      </c>
      <c r="J25" s="8">
        <v>1991</v>
      </c>
      <c r="K25" s="8">
        <v>1992</v>
      </c>
      <c r="L25" s="8">
        <v>1993</v>
      </c>
      <c r="M25" s="8">
        <v>1994</v>
      </c>
      <c r="N25" s="8">
        <v>1995</v>
      </c>
    </row>
    <row r="26" spans="1:14" ht="12.75">
      <c r="A26" s="2" t="s">
        <v>0</v>
      </c>
      <c r="B26" s="5">
        <v>109</v>
      </c>
      <c r="C26" s="5">
        <v>112.7</v>
      </c>
      <c r="D26" s="5">
        <v>125.6</v>
      </c>
      <c r="E26" s="5">
        <v>122.8</v>
      </c>
      <c r="F26" s="12">
        <v>119.5</v>
      </c>
      <c r="G26" s="12">
        <v>120.1</v>
      </c>
      <c r="H26" s="12">
        <v>119.3</v>
      </c>
      <c r="I26" s="7">
        <v>121.7</v>
      </c>
      <c r="J26" s="5">
        <v>127.8</v>
      </c>
      <c r="K26" s="5">
        <v>122.5</v>
      </c>
      <c r="L26" s="5">
        <v>120.9</v>
      </c>
      <c r="M26" s="5">
        <v>133.6</v>
      </c>
      <c r="N26" s="5">
        <v>162.2</v>
      </c>
    </row>
    <row r="27" spans="1:14" ht="12.75">
      <c r="A27" s="2" t="s">
        <v>1</v>
      </c>
      <c r="B27" s="5">
        <v>108.7</v>
      </c>
      <c r="C27" s="5">
        <v>113.6</v>
      </c>
      <c r="D27" s="5">
        <v>126.7</v>
      </c>
      <c r="E27" s="3">
        <v>122</v>
      </c>
      <c r="F27" s="12">
        <v>118.1</v>
      </c>
      <c r="G27" s="12">
        <v>123.7</v>
      </c>
      <c r="H27" s="12">
        <v>119.3</v>
      </c>
      <c r="I27" s="6">
        <v>122.6</v>
      </c>
      <c r="J27" s="5">
        <v>123.7</v>
      </c>
      <c r="K27" s="5">
        <v>122.5</v>
      </c>
      <c r="L27" s="5">
        <v>121.8</v>
      </c>
      <c r="M27" s="5">
        <v>143.4</v>
      </c>
      <c r="N27" s="5">
        <v>162.1</v>
      </c>
    </row>
    <row r="28" spans="1:14" ht="12.75">
      <c r="A28" s="2" t="s">
        <v>2</v>
      </c>
      <c r="B28" s="5">
        <v>112.1</v>
      </c>
      <c r="C28" s="5">
        <v>115.4</v>
      </c>
      <c r="D28" s="5">
        <v>124.8</v>
      </c>
      <c r="E28" s="5">
        <v>122.3</v>
      </c>
      <c r="F28" s="12">
        <v>117.7</v>
      </c>
      <c r="G28" s="12">
        <v>122.8</v>
      </c>
      <c r="H28" s="12">
        <v>121.9</v>
      </c>
      <c r="I28" s="6">
        <v>124.5</v>
      </c>
      <c r="J28" s="5">
        <v>124.2</v>
      </c>
      <c r="K28" s="5">
        <v>122.6</v>
      </c>
      <c r="L28" s="5">
        <v>122.9</v>
      </c>
      <c r="M28" s="5">
        <v>145.4</v>
      </c>
      <c r="N28" s="39">
        <v>164.8</v>
      </c>
    </row>
    <row r="29" spans="1:14" ht="12.75">
      <c r="A29" s="2" t="s">
        <v>3</v>
      </c>
      <c r="B29" s="5">
        <v>112.7</v>
      </c>
      <c r="C29" s="5">
        <v>115.4</v>
      </c>
      <c r="D29" s="5">
        <v>134.4</v>
      </c>
      <c r="E29" s="5">
        <v>126.6</v>
      </c>
      <c r="F29" s="12">
        <v>118.8</v>
      </c>
      <c r="G29" s="12">
        <v>122.5</v>
      </c>
      <c r="H29" s="12">
        <v>121</v>
      </c>
      <c r="I29" s="6">
        <v>121.8</v>
      </c>
      <c r="J29" s="5">
        <v>123.5</v>
      </c>
      <c r="K29" s="5">
        <v>122.3</v>
      </c>
      <c r="L29" s="5">
        <v>122.4</v>
      </c>
      <c r="M29" s="5">
        <v>154.1</v>
      </c>
      <c r="N29" s="5">
        <v>164.8</v>
      </c>
    </row>
    <row r="30" spans="1:14" ht="12.75">
      <c r="A30" s="2" t="s">
        <v>4</v>
      </c>
      <c r="B30" s="3">
        <v>115.1</v>
      </c>
      <c r="C30" s="3">
        <v>113.6</v>
      </c>
      <c r="D30" s="3">
        <v>125.2</v>
      </c>
      <c r="E30" s="3">
        <v>126.7</v>
      </c>
      <c r="F30" s="12">
        <v>117.6</v>
      </c>
      <c r="G30" s="12">
        <v>123.9</v>
      </c>
      <c r="H30" s="12">
        <v>120.2</v>
      </c>
      <c r="I30" s="4">
        <v>120.7</v>
      </c>
      <c r="J30" s="3">
        <v>123</v>
      </c>
      <c r="K30" s="3">
        <v>126.6</v>
      </c>
      <c r="L30" s="3">
        <v>122.5</v>
      </c>
      <c r="M30" s="3">
        <v>155.4</v>
      </c>
      <c r="N30" s="5">
        <v>168.1</v>
      </c>
    </row>
    <row r="31" spans="1:14" ht="12.75">
      <c r="A31" s="2" t="s">
        <v>5</v>
      </c>
      <c r="B31" s="3">
        <v>114.4</v>
      </c>
      <c r="C31" s="3">
        <v>114.9</v>
      </c>
      <c r="D31" s="3">
        <v>123.8</v>
      </c>
      <c r="E31" s="3">
        <v>121.3</v>
      </c>
      <c r="F31" s="12">
        <v>118.7</v>
      </c>
      <c r="G31" s="12">
        <v>126.3</v>
      </c>
      <c r="H31" s="12">
        <v>127.6</v>
      </c>
      <c r="I31" s="4">
        <v>122.8</v>
      </c>
      <c r="J31" s="3">
        <v>129.1</v>
      </c>
      <c r="K31" s="3">
        <v>123.7</v>
      </c>
      <c r="L31" s="3">
        <v>125.6</v>
      </c>
      <c r="M31" s="3">
        <v>160.9</v>
      </c>
      <c r="N31" s="3">
        <v>167.5</v>
      </c>
    </row>
    <row r="32" spans="1:14" ht="12.75">
      <c r="A32" s="2" t="s">
        <v>6</v>
      </c>
      <c r="B32" s="3">
        <v>112</v>
      </c>
      <c r="C32" s="3">
        <v>115.3</v>
      </c>
      <c r="D32" s="3">
        <v>134</v>
      </c>
      <c r="E32" s="3">
        <v>124.1</v>
      </c>
      <c r="F32" s="12">
        <v>121.4</v>
      </c>
      <c r="G32" s="12">
        <v>124.5</v>
      </c>
      <c r="H32" s="12">
        <v>124.6</v>
      </c>
      <c r="I32" s="4">
        <v>122.4</v>
      </c>
      <c r="J32" s="3">
        <v>127.4</v>
      </c>
      <c r="K32" s="3">
        <v>122.1</v>
      </c>
      <c r="L32" s="3">
        <v>125.5</v>
      </c>
      <c r="M32" s="3">
        <v>156.6</v>
      </c>
      <c r="N32" s="3">
        <v>166.2</v>
      </c>
    </row>
    <row r="33" spans="1:14" ht="12.75">
      <c r="A33" s="2" t="s">
        <v>7</v>
      </c>
      <c r="B33" s="3">
        <v>114.9</v>
      </c>
      <c r="C33" s="3">
        <v>119.5</v>
      </c>
      <c r="D33" s="3">
        <v>129.8</v>
      </c>
      <c r="E33" s="3">
        <v>125.3</v>
      </c>
      <c r="F33" s="12">
        <v>118.8</v>
      </c>
      <c r="G33" s="12">
        <v>123.6</v>
      </c>
      <c r="H33" s="12">
        <v>125.3</v>
      </c>
      <c r="I33" s="4">
        <v>123.8</v>
      </c>
      <c r="J33" s="3">
        <v>130.7</v>
      </c>
      <c r="K33" s="3">
        <v>123.4</v>
      </c>
      <c r="L33" s="3">
        <v>123.8</v>
      </c>
      <c r="M33" s="3">
        <v>158.8</v>
      </c>
      <c r="N33" s="3">
        <v>170.4</v>
      </c>
    </row>
    <row r="34" spans="1:14" ht="12.75">
      <c r="A34" s="2" t="s">
        <v>8</v>
      </c>
      <c r="B34" s="3">
        <v>114.7</v>
      </c>
      <c r="C34" s="3">
        <v>113.8</v>
      </c>
      <c r="D34" s="3">
        <v>123.8</v>
      </c>
      <c r="E34" s="3">
        <v>121.1</v>
      </c>
      <c r="F34" s="12">
        <v>119.1</v>
      </c>
      <c r="G34" s="12">
        <v>126.9</v>
      </c>
      <c r="H34" s="12">
        <v>127.6</v>
      </c>
      <c r="I34" s="4">
        <v>124.4</v>
      </c>
      <c r="J34" s="3">
        <v>129.6</v>
      </c>
      <c r="K34" s="3">
        <v>126.8</v>
      </c>
      <c r="L34" s="3">
        <v>125.5</v>
      </c>
      <c r="M34" s="3">
        <v>162.3</v>
      </c>
      <c r="N34" s="3">
        <v>168.9</v>
      </c>
    </row>
    <row r="35" spans="1:14" ht="12.75">
      <c r="A35" s="2" t="s">
        <v>9</v>
      </c>
      <c r="B35" s="5">
        <v>116.4</v>
      </c>
      <c r="C35" s="5">
        <v>125.2</v>
      </c>
      <c r="D35" s="5">
        <v>124.2</v>
      </c>
      <c r="E35" s="5">
        <v>122.4</v>
      </c>
      <c r="F35" s="12">
        <v>120.2</v>
      </c>
      <c r="G35" s="12">
        <v>127.2</v>
      </c>
      <c r="H35" s="12">
        <v>128.4</v>
      </c>
      <c r="I35" s="6">
        <v>123</v>
      </c>
      <c r="J35" s="5">
        <v>127.4</v>
      </c>
      <c r="K35" s="5">
        <v>123.9</v>
      </c>
      <c r="L35" s="5">
        <v>125.8</v>
      </c>
      <c r="M35" s="5">
        <v>161.4</v>
      </c>
      <c r="N35" s="3">
        <v>170</v>
      </c>
    </row>
    <row r="36" spans="1:14" ht="12.75">
      <c r="A36" s="2" t="s">
        <v>10</v>
      </c>
      <c r="B36" s="5">
        <v>112.8</v>
      </c>
      <c r="C36" s="5">
        <v>124.2</v>
      </c>
      <c r="D36" s="5">
        <v>123.5</v>
      </c>
      <c r="E36" s="5">
        <v>119.5</v>
      </c>
      <c r="F36" s="12">
        <v>122.8</v>
      </c>
      <c r="G36" s="12">
        <v>127.1</v>
      </c>
      <c r="H36" s="12">
        <v>126.5</v>
      </c>
      <c r="I36" s="6">
        <v>123.3</v>
      </c>
      <c r="J36" s="5">
        <v>122.6</v>
      </c>
      <c r="K36" s="5">
        <v>122.7</v>
      </c>
      <c r="L36" s="5">
        <v>128.2</v>
      </c>
      <c r="M36" s="5">
        <v>164.9</v>
      </c>
      <c r="N36" s="5">
        <v>169.9</v>
      </c>
    </row>
    <row r="37" spans="1:14" ht="12.75">
      <c r="A37" s="2" t="s">
        <v>11</v>
      </c>
      <c r="B37" s="5">
        <v>112.2</v>
      </c>
      <c r="C37" s="5">
        <v>125.9</v>
      </c>
      <c r="D37" s="5">
        <v>121.7</v>
      </c>
      <c r="E37" s="5">
        <v>117.4</v>
      </c>
      <c r="F37" s="12">
        <v>120.9</v>
      </c>
      <c r="G37" s="12">
        <v>129.5</v>
      </c>
      <c r="H37" s="12">
        <v>125.5</v>
      </c>
      <c r="I37" s="5">
        <v>123.8</v>
      </c>
      <c r="J37" s="5">
        <v>122.7</v>
      </c>
      <c r="K37" s="5">
        <v>122.5</v>
      </c>
      <c r="L37" s="5">
        <v>125.8</v>
      </c>
      <c r="M37" s="5">
        <v>162.4</v>
      </c>
      <c r="N37" s="5">
        <v>168.8</v>
      </c>
    </row>
    <row r="38" spans="1:14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2.75">
      <c r="A39" s="28"/>
      <c r="B39" s="8">
        <v>1996</v>
      </c>
      <c r="C39" s="49">
        <v>1997</v>
      </c>
      <c r="D39" s="48">
        <v>1998</v>
      </c>
      <c r="E39" s="9">
        <v>1999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2.75">
      <c r="A40" s="2" t="s">
        <v>0</v>
      </c>
      <c r="B40" s="5">
        <v>171.7</v>
      </c>
      <c r="C40" s="51">
        <v>179</v>
      </c>
      <c r="D40" s="18">
        <v>102.9</v>
      </c>
      <c r="E40" s="2">
        <v>104.7</v>
      </c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2.75">
      <c r="A41" s="2" t="s">
        <v>1</v>
      </c>
      <c r="B41" s="3">
        <v>171.1</v>
      </c>
      <c r="C41" s="51">
        <v>180.1</v>
      </c>
      <c r="D41" s="18">
        <v>104.3</v>
      </c>
      <c r="E41" s="2">
        <v>104.9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2" t="s">
        <v>2</v>
      </c>
      <c r="B42" s="5">
        <v>172.4</v>
      </c>
      <c r="C42" s="51">
        <v>179.8</v>
      </c>
      <c r="D42" s="18">
        <v>104.9</v>
      </c>
      <c r="E42" s="2">
        <v>104.8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2" t="s">
        <v>3</v>
      </c>
      <c r="B43" s="5">
        <v>172.4</v>
      </c>
      <c r="C43" s="51">
        <v>178.9</v>
      </c>
      <c r="D43" s="18">
        <v>108.4</v>
      </c>
      <c r="E43" s="2">
        <v>106.7</v>
      </c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2" t="s">
        <v>4</v>
      </c>
      <c r="B44" s="3">
        <v>173.8</v>
      </c>
      <c r="C44" s="51">
        <v>182.4</v>
      </c>
      <c r="D44" s="18">
        <v>110.4</v>
      </c>
      <c r="E44" s="2">
        <v>107.7</v>
      </c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2.75">
      <c r="A45" s="2" t="s">
        <v>5</v>
      </c>
      <c r="B45" s="3">
        <v>179.7</v>
      </c>
      <c r="C45" s="51">
        <v>182.2</v>
      </c>
      <c r="D45" s="18">
        <v>112.4</v>
      </c>
      <c r="E45" s="12">
        <v>109</v>
      </c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2.75">
      <c r="A46" s="2" t="s">
        <v>6</v>
      </c>
      <c r="B46" s="3">
        <v>179.7</v>
      </c>
      <c r="C46" s="51">
        <v>184.3</v>
      </c>
      <c r="D46" s="18">
        <v>110.3</v>
      </c>
      <c r="E46" s="2">
        <v>108.3</v>
      </c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>
      <c r="A47" s="2" t="s">
        <v>7</v>
      </c>
      <c r="B47" s="3">
        <v>184.1</v>
      </c>
      <c r="C47" s="51">
        <v>182.8</v>
      </c>
      <c r="D47" s="18">
        <v>111</v>
      </c>
      <c r="E47" s="2">
        <v>107.9</v>
      </c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2.75">
      <c r="A48" s="2" t="s">
        <v>8</v>
      </c>
      <c r="B48" s="3">
        <v>181.8</v>
      </c>
      <c r="C48" s="51">
        <v>182.2</v>
      </c>
      <c r="D48" s="18">
        <v>109.4</v>
      </c>
      <c r="E48" s="2">
        <v>107.1</v>
      </c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.75">
      <c r="A49" s="2" t="s">
        <v>9</v>
      </c>
      <c r="B49" s="5">
        <v>179.2</v>
      </c>
      <c r="C49" s="51">
        <v>181</v>
      </c>
      <c r="D49" s="18">
        <v>108.6</v>
      </c>
      <c r="E49" s="2">
        <v>108.2</v>
      </c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2" t="s">
        <v>10</v>
      </c>
      <c r="B50" s="5">
        <v>179.7</v>
      </c>
      <c r="C50" s="51">
        <v>182.5</v>
      </c>
      <c r="D50" s="18">
        <v>108.2</v>
      </c>
      <c r="E50" s="2">
        <v>106.9</v>
      </c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2" t="s">
        <v>11</v>
      </c>
      <c r="B51" s="5">
        <v>180.5</v>
      </c>
      <c r="C51" s="51">
        <v>180.3</v>
      </c>
      <c r="D51" s="18">
        <v>105.2</v>
      </c>
      <c r="E51" s="2">
        <v>105.9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5" t="s">
        <v>14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ht="12.75">
      <c r="A53" t="s">
        <v>30</v>
      </c>
    </row>
    <row r="54" ht="12.75">
      <c r="A54" t="s">
        <v>28</v>
      </c>
    </row>
    <row r="55" ht="12.75">
      <c r="A55" t="s">
        <v>16</v>
      </c>
    </row>
  </sheetData>
  <printOptions/>
  <pageMargins left="0.984251968503937" right="0.5905511811023623" top="0.7874015748031497" bottom="0.7874015748031497" header="0.5118110236220472" footer="0.5118110236220472"/>
  <pageSetup firstPageNumber="161" useFirstPageNumber="1"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5"/>
  <sheetViews>
    <sheetView showGridLines="0" workbookViewId="0" topLeftCell="A44">
      <selection activeCell="K11" sqref="K11"/>
    </sheetView>
  </sheetViews>
  <sheetFormatPr defaultColWidth="11.421875" defaultRowHeight="12.75"/>
  <cols>
    <col min="1" max="1" width="9.7109375" style="0" customWidth="1"/>
    <col min="2" max="30" width="5.7109375" style="0" customWidth="1"/>
  </cols>
  <sheetData>
    <row r="1" spans="1:30" ht="12.75">
      <c r="A1" s="11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4" ht="12.75">
      <c r="A3" s="28"/>
      <c r="B3" s="9">
        <v>1982</v>
      </c>
      <c r="C3" s="9">
        <v>1983</v>
      </c>
      <c r="D3" s="22">
        <v>1984</v>
      </c>
      <c r="E3" s="49">
        <v>1985</v>
      </c>
      <c r="F3" s="22">
        <v>1986</v>
      </c>
      <c r="G3" s="9">
        <v>1987</v>
      </c>
      <c r="H3" s="9">
        <v>1988</v>
      </c>
      <c r="I3" s="9">
        <v>1989</v>
      </c>
      <c r="J3" s="8">
        <v>1990</v>
      </c>
      <c r="K3" s="8">
        <v>1991</v>
      </c>
      <c r="L3" s="8">
        <v>1992</v>
      </c>
      <c r="M3" s="8">
        <v>1993</v>
      </c>
      <c r="N3" s="8">
        <v>1994</v>
      </c>
    </row>
    <row r="4" spans="1:21" ht="12.75">
      <c r="A4" s="2" t="s">
        <v>0</v>
      </c>
      <c r="B4" s="23">
        <v>106.3</v>
      </c>
      <c r="C4" s="23">
        <v>112.2</v>
      </c>
      <c r="D4" s="40" t="s">
        <v>27</v>
      </c>
      <c r="E4" s="64" t="s">
        <v>27</v>
      </c>
      <c r="F4" s="6">
        <v>103.9</v>
      </c>
      <c r="G4" s="12">
        <v>112.3</v>
      </c>
      <c r="H4" s="12">
        <v>116.8</v>
      </c>
      <c r="I4" s="12">
        <v>123.6</v>
      </c>
      <c r="J4" s="7">
        <v>134.7</v>
      </c>
      <c r="K4" s="5">
        <v>147.1</v>
      </c>
      <c r="L4" s="5">
        <v>150.4</v>
      </c>
      <c r="M4" s="5">
        <v>179.6</v>
      </c>
      <c r="N4" s="5">
        <v>183.9</v>
      </c>
      <c r="U4" s="13"/>
    </row>
    <row r="5" spans="1:21" ht="12.75">
      <c r="A5" s="2" t="s">
        <v>1</v>
      </c>
      <c r="B5" s="23">
        <v>110.6</v>
      </c>
      <c r="C5" s="23">
        <v>111.3</v>
      </c>
      <c r="D5" s="40" t="s">
        <v>27</v>
      </c>
      <c r="E5" s="64" t="s">
        <v>27</v>
      </c>
      <c r="F5" s="4">
        <v>103.7</v>
      </c>
      <c r="G5" s="12">
        <v>112</v>
      </c>
      <c r="H5" s="12">
        <v>117</v>
      </c>
      <c r="I5" s="12">
        <v>121.1</v>
      </c>
      <c r="J5" s="6">
        <v>136.9</v>
      </c>
      <c r="K5" s="5">
        <v>146.8</v>
      </c>
      <c r="L5" s="5">
        <v>150.6</v>
      </c>
      <c r="M5" s="5">
        <v>176.4</v>
      </c>
      <c r="N5" s="5">
        <v>180.5</v>
      </c>
      <c r="U5" s="13"/>
    </row>
    <row r="6" spans="1:21" ht="12.75">
      <c r="A6" s="2" t="s">
        <v>2</v>
      </c>
      <c r="B6" s="23">
        <v>109.4</v>
      </c>
      <c r="C6" s="23">
        <v>111.3</v>
      </c>
      <c r="D6" s="40" t="s">
        <v>27</v>
      </c>
      <c r="E6" s="64" t="s">
        <v>27</v>
      </c>
      <c r="F6" s="6">
        <v>104.4</v>
      </c>
      <c r="G6" s="12">
        <v>112.2</v>
      </c>
      <c r="H6" s="12">
        <v>117.1</v>
      </c>
      <c r="I6" s="12">
        <v>126</v>
      </c>
      <c r="J6" s="6">
        <v>137.8</v>
      </c>
      <c r="K6" s="5">
        <v>148.6</v>
      </c>
      <c r="L6" s="5">
        <v>156.5</v>
      </c>
      <c r="M6" s="5">
        <v>174.9</v>
      </c>
      <c r="N6" s="5">
        <v>179.4</v>
      </c>
      <c r="U6" s="13"/>
    </row>
    <row r="7" spans="1:21" ht="12.75">
      <c r="A7" s="2" t="s">
        <v>3</v>
      </c>
      <c r="B7" s="23">
        <v>109.8</v>
      </c>
      <c r="C7" s="23">
        <v>112.5</v>
      </c>
      <c r="D7" s="40" t="s">
        <v>27</v>
      </c>
      <c r="E7" s="64" t="s">
        <v>27</v>
      </c>
      <c r="F7" s="6">
        <v>105.2</v>
      </c>
      <c r="G7" s="12">
        <v>112.2</v>
      </c>
      <c r="H7" s="12">
        <v>117.2</v>
      </c>
      <c r="I7" s="12">
        <v>128.2</v>
      </c>
      <c r="J7" s="6">
        <v>139.8</v>
      </c>
      <c r="K7" s="5">
        <v>149.4</v>
      </c>
      <c r="L7" s="5">
        <v>157.5</v>
      </c>
      <c r="M7" s="5">
        <v>177.4</v>
      </c>
      <c r="N7" s="5">
        <v>184.7</v>
      </c>
      <c r="U7" s="13"/>
    </row>
    <row r="8" spans="1:21" ht="12.75">
      <c r="A8" s="2" t="s">
        <v>4</v>
      </c>
      <c r="B8" s="23">
        <v>110.1</v>
      </c>
      <c r="C8" s="23">
        <v>114.2</v>
      </c>
      <c r="D8" s="40" t="s">
        <v>27</v>
      </c>
      <c r="E8" s="64" t="s">
        <v>27</v>
      </c>
      <c r="F8" s="4">
        <v>107.6</v>
      </c>
      <c r="G8" s="12">
        <v>118.6</v>
      </c>
      <c r="H8" s="12">
        <v>117.3</v>
      </c>
      <c r="I8" s="12">
        <v>137.4</v>
      </c>
      <c r="J8" s="4">
        <v>137</v>
      </c>
      <c r="K8" s="3">
        <v>147.7</v>
      </c>
      <c r="L8" s="3">
        <v>165.2</v>
      </c>
      <c r="M8" s="3">
        <v>175.2</v>
      </c>
      <c r="N8" s="3">
        <v>184.5</v>
      </c>
      <c r="U8" s="13"/>
    </row>
    <row r="9" spans="1:21" ht="12.75">
      <c r="A9" s="2" t="s">
        <v>5</v>
      </c>
      <c r="B9" s="23">
        <v>111.2</v>
      </c>
      <c r="C9" s="23">
        <v>115.1</v>
      </c>
      <c r="D9" s="40" t="s">
        <v>27</v>
      </c>
      <c r="E9" s="64" t="s">
        <v>27</v>
      </c>
      <c r="F9" s="4">
        <v>106.1</v>
      </c>
      <c r="G9" s="12">
        <v>116.2</v>
      </c>
      <c r="H9" s="12">
        <v>117.5</v>
      </c>
      <c r="I9" s="12">
        <v>130.3</v>
      </c>
      <c r="J9" s="4">
        <v>139.4</v>
      </c>
      <c r="K9" s="3">
        <v>149</v>
      </c>
      <c r="L9" s="3">
        <v>160.1</v>
      </c>
      <c r="M9" s="3">
        <v>178.3</v>
      </c>
      <c r="N9" s="3">
        <v>190.1</v>
      </c>
      <c r="U9" s="13"/>
    </row>
    <row r="10" spans="1:21" ht="12.75">
      <c r="A10" s="2" t="s">
        <v>6</v>
      </c>
      <c r="B10" s="40" t="s">
        <v>27</v>
      </c>
      <c r="C10" s="24">
        <v>114.7</v>
      </c>
      <c r="D10" s="40" t="s">
        <v>27</v>
      </c>
      <c r="E10" s="64" t="s">
        <v>27</v>
      </c>
      <c r="F10" s="4">
        <v>106.8</v>
      </c>
      <c r="G10" s="12">
        <v>126.6</v>
      </c>
      <c r="H10" s="12">
        <v>117.7</v>
      </c>
      <c r="I10" s="12">
        <v>133.9</v>
      </c>
      <c r="J10" s="4">
        <v>140.3</v>
      </c>
      <c r="K10" s="3">
        <v>149.6</v>
      </c>
      <c r="L10" s="3">
        <v>162.1</v>
      </c>
      <c r="M10" s="3">
        <v>182.6</v>
      </c>
      <c r="N10" s="3">
        <v>190.9</v>
      </c>
      <c r="U10" s="13"/>
    </row>
    <row r="11" spans="1:21" ht="12.75">
      <c r="A11" s="2" t="s">
        <v>7</v>
      </c>
      <c r="B11" s="23">
        <v>114.1</v>
      </c>
      <c r="C11" s="23">
        <v>118.2</v>
      </c>
      <c r="D11" s="40" t="s">
        <v>27</v>
      </c>
      <c r="E11" s="64" t="s">
        <v>27</v>
      </c>
      <c r="F11" s="4">
        <v>108.3</v>
      </c>
      <c r="G11" s="12">
        <v>116.4</v>
      </c>
      <c r="H11" s="12">
        <v>117.7</v>
      </c>
      <c r="I11" s="12">
        <v>138.9</v>
      </c>
      <c r="J11" s="4">
        <v>144.4</v>
      </c>
      <c r="K11" s="3">
        <v>150.1</v>
      </c>
      <c r="L11" s="3">
        <v>165.1</v>
      </c>
      <c r="M11" s="3">
        <v>185.7</v>
      </c>
      <c r="N11" s="3">
        <v>191.8</v>
      </c>
      <c r="U11" s="13"/>
    </row>
    <row r="12" spans="1:21" ht="12.75">
      <c r="A12" s="2" t="s">
        <v>8</v>
      </c>
      <c r="B12" s="23">
        <v>122.3</v>
      </c>
      <c r="C12" s="23">
        <v>120.6</v>
      </c>
      <c r="D12" s="40" t="s">
        <v>27</v>
      </c>
      <c r="E12" s="64" t="s">
        <v>27</v>
      </c>
      <c r="F12" s="4">
        <v>109.3</v>
      </c>
      <c r="G12" s="12">
        <v>116.9</v>
      </c>
      <c r="H12" s="12">
        <v>117.9</v>
      </c>
      <c r="I12" s="12">
        <v>136.4</v>
      </c>
      <c r="J12" s="4">
        <v>146.4</v>
      </c>
      <c r="K12" s="3">
        <v>152.2</v>
      </c>
      <c r="L12" s="3">
        <v>165.8</v>
      </c>
      <c r="M12" s="3">
        <v>185.1</v>
      </c>
      <c r="N12" s="3">
        <v>190.5</v>
      </c>
      <c r="U12" s="13"/>
    </row>
    <row r="13" spans="1:21" ht="12.75">
      <c r="A13" s="2" t="s">
        <v>9</v>
      </c>
      <c r="B13" s="23">
        <v>117.3</v>
      </c>
      <c r="C13" s="23">
        <v>129.3</v>
      </c>
      <c r="D13" s="40" t="s">
        <v>27</v>
      </c>
      <c r="E13" s="64" t="s">
        <v>27</v>
      </c>
      <c r="F13" s="6">
        <v>109.9</v>
      </c>
      <c r="G13" s="12">
        <v>117.2</v>
      </c>
      <c r="H13" s="12">
        <v>118.4</v>
      </c>
      <c r="I13" s="12">
        <v>142.2</v>
      </c>
      <c r="J13" s="6">
        <v>147</v>
      </c>
      <c r="K13" s="5">
        <v>151.1</v>
      </c>
      <c r="L13" s="5">
        <v>183</v>
      </c>
      <c r="M13" s="5">
        <v>182.6</v>
      </c>
      <c r="N13" s="5">
        <v>194.1</v>
      </c>
      <c r="U13" s="13"/>
    </row>
    <row r="14" spans="1:21" ht="12.75">
      <c r="A14" s="2" t="s">
        <v>10</v>
      </c>
      <c r="B14" s="23">
        <v>114.8</v>
      </c>
      <c r="C14" s="23">
        <v>129</v>
      </c>
      <c r="D14" s="40" t="s">
        <v>27</v>
      </c>
      <c r="E14" s="64" t="s">
        <v>27</v>
      </c>
      <c r="F14" s="6">
        <v>111.7</v>
      </c>
      <c r="G14" s="12">
        <v>117.1</v>
      </c>
      <c r="H14" s="12">
        <v>118.6</v>
      </c>
      <c r="I14" s="12">
        <v>139.5</v>
      </c>
      <c r="J14" s="6">
        <v>150.1</v>
      </c>
      <c r="K14" s="5">
        <v>151.5</v>
      </c>
      <c r="L14" s="5">
        <v>182.1</v>
      </c>
      <c r="M14" s="5">
        <v>182.8</v>
      </c>
      <c r="N14" s="5">
        <v>193.8</v>
      </c>
      <c r="U14" s="13"/>
    </row>
    <row r="15" spans="1:21" ht="12.75">
      <c r="A15" s="2" t="s">
        <v>11</v>
      </c>
      <c r="B15" s="23">
        <v>113.9</v>
      </c>
      <c r="C15" s="23">
        <v>130.3</v>
      </c>
      <c r="D15" s="40" t="s">
        <v>27</v>
      </c>
      <c r="E15" s="64" t="s">
        <v>27</v>
      </c>
      <c r="F15" s="6">
        <v>112.4</v>
      </c>
      <c r="G15" s="12">
        <v>117</v>
      </c>
      <c r="H15" s="12">
        <v>120.1</v>
      </c>
      <c r="I15" s="12">
        <v>139.9</v>
      </c>
      <c r="J15" s="5">
        <v>147.7</v>
      </c>
      <c r="K15" s="5">
        <v>153</v>
      </c>
      <c r="L15" s="5">
        <v>179.8</v>
      </c>
      <c r="M15" s="5">
        <v>182.5</v>
      </c>
      <c r="N15" s="5">
        <v>187.4</v>
      </c>
      <c r="U15" s="13"/>
    </row>
    <row r="16" spans="18:29" ht="12.75"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ht="12.75">
      <c r="A17" s="28"/>
      <c r="B17" s="8">
        <v>1995</v>
      </c>
      <c r="C17" s="8">
        <v>1996</v>
      </c>
      <c r="D17" s="9">
        <v>1997</v>
      </c>
      <c r="E17" s="9">
        <v>1998</v>
      </c>
      <c r="F17" s="9">
        <v>1999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ht="12.75">
      <c r="A18" s="2" t="s">
        <v>0</v>
      </c>
      <c r="B18" s="5">
        <v>193.8</v>
      </c>
      <c r="C18" s="5">
        <v>205.4</v>
      </c>
      <c r="D18" s="12">
        <v>218</v>
      </c>
      <c r="E18" s="12">
        <v>229.5</v>
      </c>
      <c r="F18" s="12">
        <v>243.6304575942589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2.75">
      <c r="A19" s="2" t="s">
        <v>1</v>
      </c>
      <c r="B19" s="5">
        <v>197.2</v>
      </c>
      <c r="C19" s="3">
        <v>205.8</v>
      </c>
      <c r="D19" s="12">
        <v>214.1</v>
      </c>
      <c r="E19" s="12">
        <v>230.9</v>
      </c>
      <c r="F19" s="12">
        <v>241.97901510298564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ht="12.75">
      <c r="A20" s="2" t="s">
        <v>2</v>
      </c>
      <c r="B20" s="5">
        <v>196.7</v>
      </c>
      <c r="C20" s="5">
        <v>205.9</v>
      </c>
      <c r="D20" s="12">
        <v>214.2</v>
      </c>
      <c r="E20" s="12">
        <v>231.4</v>
      </c>
      <c r="F20" s="12">
        <v>242.76790245050134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ht="12.75">
      <c r="A21" s="2" t="s">
        <v>3</v>
      </c>
      <c r="B21" s="5">
        <v>196.7</v>
      </c>
      <c r="C21" s="5">
        <v>206.9</v>
      </c>
      <c r="D21" s="12">
        <v>216.3</v>
      </c>
      <c r="E21" s="12">
        <v>231.3</v>
      </c>
      <c r="F21" s="12">
        <v>243.1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ht="12.75">
      <c r="A22" s="2" t="s">
        <v>4</v>
      </c>
      <c r="B22" s="3">
        <v>198.7</v>
      </c>
      <c r="C22" s="3">
        <v>206.4</v>
      </c>
      <c r="D22" s="12">
        <v>216.3</v>
      </c>
      <c r="E22" s="12">
        <v>232.3</v>
      </c>
      <c r="F22" s="12">
        <v>244.650353923841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ht="12.75">
      <c r="A23" s="2" t="s">
        <v>5</v>
      </c>
      <c r="B23" s="3">
        <v>199.5</v>
      </c>
      <c r="C23" s="3">
        <v>207</v>
      </c>
      <c r="D23" s="12">
        <v>216.4</v>
      </c>
      <c r="E23" s="12">
        <v>234.8</v>
      </c>
      <c r="F23" s="12">
        <v>246.4985046188155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ht="12.75">
      <c r="A24" s="2" t="s">
        <v>6</v>
      </c>
      <c r="B24" s="3">
        <v>200.8</v>
      </c>
      <c r="C24" s="3">
        <v>209.6</v>
      </c>
      <c r="D24" s="12">
        <v>218.5</v>
      </c>
      <c r="E24" s="12">
        <v>237.3</v>
      </c>
      <c r="F24" s="12">
        <v>247.25679716379724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ht="12.75">
      <c r="A25" s="2" t="s">
        <v>7</v>
      </c>
      <c r="B25" s="3">
        <v>201.1</v>
      </c>
      <c r="C25" s="3">
        <v>211</v>
      </c>
      <c r="D25" s="12">
        <v>219.9</v>
      </c>
      <c r="E25" s="12">
        <v>238.3</v>
      </c>
      <c r="F25" s="12">
        <v>247.77080024710014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2.75">
      <c r="A26" s="2" t="s">
        <v>8</v>
      </c>
      <c r="B26" s="3">
        <v>202.2</v>
      </c>
      <c r="C26" s="3">
        <v>212.5</v>
      </c>
      <c r="D26" s="12">
        <v>220.6</v>
      </c>
      <c r="E26" s="12">
        <v>241.6</v>
      </c>
      <c r="F26" s="12">
        <v>248.26660011996907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2.75">
      <c r="A27" s="2" t="s">
        <v>9</v>
      </c>
      <c r="B27" s="5">
        <v>203.2</v>
      </c>
      <c r="C27" s="5">
        <v>213.1</v>
      </c>
      <c r="D27" s="12">
        <v>222.3</v>
      </c>
      <c r="E27" s="12">
        <v>242.2</v>
      </c>
      <c r="F27" s="12">
        <v>248.67885976819656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2.75">
      <c r="A28" s="2" t="s">
        <v>10</v>
      </c>
      <c r="B28" s="5">
        <v>203.5</v>
      </c>
      <c r="C28" s="5">
        <v>214.2</v>
      </c>
      <c r="D28" s="12">
        <v>223.6</v>
      </c>
      <c r="E28" s="12">
        <v>242.6</v>
      </c>
      <c r="F28" s="12">
        <v>248.48170136374605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2.75">
      <c r="A29" s="2" t="s">
        <v>11</v>
      </c>
      <c r="B29" s="5">
        <v>204.4</v>
      </c>
      <c r="C29" s="5">
        <v>213.3</v>
      </c>
      <c r="D29" s="12">
        <v>225</v>
      </c>
      <c r="E29" s="12">
        <v>243.5</v>
      </c>
      <c r="F29" s="12">
        <v>248.22640516940254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2.75">
      <c r="A30" t="s">
        <v>14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8" ht="12.75">
      <c r="A31" t="s">
        <v>45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ht="12.75">
      <c r="A32" t="s">
        <v>46</v>
      </c>
    </row>
    <row r="33" ht="12.75">
      <c r="A33" t="s">
        <v>15</v>
      </c>
    </row>
    <row r="37" spans="1:12" ht="12.75">
      <c r="A37" s="11" t="s">
        <v>81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12" ht="12.75">
      <c r="A39" s="1"/>
      <c r="B39" s="9">
        <v>1989</v>
      </c>
      <c r="C39" s="8">
        <v>1990</v>
      </c>
      <c r="D39" s="8">
        <v>1991</v>
      </c>
      <c r="E39" s="8">
        <v>1992</v>
      </c>
      <c r="F39" s="8">
        <v>1993</v>
      </c>
      <c r="G39" s="8">
        <v>1994</v>
      </c>
      <c r="H39" s="8">
        <v>1995</v>
      </c>
      <c r="I39" s="8">
        <v>1996</v>
      </c>
      <c r="J39" s="49">
        <v>1997</v>
      </c>
      <c r="K39" s="48">
        <v>1998</v>
      </c>
      <c r="L39" s="9">
        <v>1999</v>
      </c>
    </row>
    <row r="40" spans="1:12" ht="12.75">
      <c r="A40" s="2" t="s">
        <v>0</v>
      </c>
      <c r="B40" s="40" t="s">
        <v>27</v>
      </c>
      <c r="C40" s="7">
        <v>101.9</v>
      </c>
      <c r="D40" s="5">
        <v>95.3</v>
      </c>
      <c r="E40" s="5">
        <v>94.3</v>
      </c>
      <c r="F40" s="5">
        <v>94.1</v>
      </c>
      <c r="G40" s="5">
        <v>97.6</v>
      </c>
      <c r="H40" s="5">
        <v>135.4</v>
      </c>
      <c r="I40" s="5">
        <v>141.7</v>
      </c>
      <c r="J40" s="56">
        <v>149.3</v>
      </c>
      <c r="K40" s="18">
        <v>104.6</v>
      </c>
      <c r="L40" s="12">
        <v>104.8</v>
      </c>
    </row>
    <row r="41" spans="1:12" ht="12.75">
      <c r="A41" s="2" t="s">
        <v>1</v>
      </c>
      <c r="B41" s="40" t="s">
        <v>27</v>
      </c>
      <c r="C41" s="6">
        <v>101.7</v>
      </c>
      <c r="D41" s="5">
        <v>93.2</v>
      </c>
      <c r="E41" s="5">
        <v>92.7</v>
      </c>
      <c r="F41" s="5">
        <v>92.4</v>
      </c>
      <c r="G41" s="5">
        <v>110</v>
      </c>
      <c r="H41" s="5">
        <v>135.2</v>
      </c>
      <c r="I41" s="3">
        <v>143.3</v>
      </c>
      <c r="J41" s="56">
        <v>150</v>
      </c>
      <c r="K41" s="18">
        <v>103.4</v>
      </c>
      <c r="L41" s="12">
        <v>104.5</v>
      </c>
    </row>
    <row r="42" spans="1:12" ht="12.75">
      <c r="A42" s="2" t="s">
        <v>2</v>
      </c>
      <c r="B42" s="40" t="s">
        <v>27</v>
      </c>
      <c r="C42" s="6">
        <v>99</v>
      </c>
      <c r="D42" s="5">
        <v>95.1</v>
      </c>
      <c r="E42" s="5">
        <v>93.7</v>
      </c>
      <c r="F42" s="5">
        <v>91.5</v>
      </c>
      <c r="G42" s="5">
        <v>122.3</v>
      </c>
      <c r="H42" s="5">
        <v>137.1</v>
      </c>
      <c r="I42" s="5">
        <v>144.1</v>
      </c>
      <c r="J42" s="56">
        <v>149.8</v>
      </c>
      <c r="K42" s="18">
        <v>103.9</v>
      </c>
      <c r="L42" s="12">
        <v>104.7</v>
      </c>
    </row>
    <row r="43" spans="1:12" ht="12.75">
      <c r="A43" s="2" t="s">
        <v>3</v>
      </c>
      <c r="B43" s="40" t="s">
        <v>27</v>
      </c>
      <c r="C43" s="6">
        <v>99.7</v>
      </c>
      <c r="D43" s="5">
        <v>96</v>
      </c>
      <c r="E43" s="5">
        <v>92.7</v>
      </c>
      <c r="F43" s="5">
        <v>90.7</v>
      </c>
      <c r="G43" s="5">
        <v>124.3</v>
      </c>
      <c r="H43" s="5">
        <v>136.2</v>
      </c>
      <c r="I43" s="5">
        <v>146.8</v>
      </c>
      <c r="J43" s="56">
        <v>153.1</v>
      </c>
      <c r="K43" s="18">
        <v>106</v>
      </c>
      <c r="L43" s="21">
        <v>105</v>
      </c>
    </row>
    <row r="44" spans="1:12" ht="12.75">
      <c r="A44" s="2" t="s">
        <v>4</v>
      </c>
      <c r="B44" s="40" t="s">
        <v>27</v>
      </c>
      <c r="C44" s="4">
        <v>99.1</v>
      </c>
      <c r="D44" s="3">
        <v>97.1</v>
      </c>
      <c r="E44" s="3">
        <v>94.3</v>
      </c>
      <c r="F44" s="3">
        <v>92.3</v>
      </c>
      <c r="G44" s="3">
        <v>129.3</v>
      </c>
      <c r="H44" s="3">
        <v>139</v>
      </c>
      <c r="I44" s="3">
        <v>148.8</v>
      </c>
      <c r="J44" s="56">
        <v>154.2</v>
      </c>
      <c r="K44" s="18">
        <v>110.1</v>
      </c>
      <c r="L44" s="21">
        <v>105.8</v>
      </c>
    </row>
    <row r="45" spans="1:12" ht="12.75">
      <c r="A45" s="2" t="s">
        <v>5</v>
      </c>
      <c r="B45" s="40" t="s">
        <v>27</v>
      </c>
      <c r="C45" s="4">
        <v>101.7</v>
      </c>
      <c r="D45" s="3">
        <v>97.8</v>
      </c>
      <c r="E45" s="3">
        <v>96.7</v>
      </c>
      <c r="F45" s="3">
        <v>95.5</v>
      </c>
      <c r="G45" s="3">
        <v>132.9</v>
      </c>
      <c r="H45" s="3">
        <v>143.1</v>
      </c>
      <c r="I45" s="3">
        <v>152.3</v>
      </c>
      <c r="J45" s="56">
        <v>155.4</v>
      </c>
      <c r="K45" s="18">
        <v>111.9</v>
      </c>
      <c r="L45" s="12">
        <v>106.7</v>
      </c>
    </row>
    <row r="46" spans="1:12" ht="12.75">
      <c r="A46" s="2" t="s">
        <v>6</v>
      </c>
      <c r="B46" s="40" t="s">
        <v>27</v>
      </c>
      <c r="C46" s="4">
        <v>102.6</v>
      </c>
      <c r="D46" s="3">
        <v>97.9</v>
      </c>
      <c r="E46" s="3">
        <v>99.3</v>
      </c>
      <c r="F46" s="3">
        <v>98.6</v>
      </c>
      <c r="G46" s="3">
        <v>136</v>
      </c>
      <c r="H46" s="3">
        <v>147.3</v>
      </c>
      <c r="I46" s="3">
        <v>155.4</v>
      </c>
      <c r="J46" s="56">
        <v>155.6</v>
      </c>
      <c r="K46" s="18">
        <v>112.1</v>
      </c>
      <c r="L46" s="12">
        <v>107.3</v>
      </c>
    </row>
    <row r="47" spans="1:12" ht="12.75">
      <c r="A47" s="2" t="s">
        <v>7</v>
      </c>
      <c r="B47" s="40" t="s">
        <v>27</v>
      </c>
      <c r="C47" s="4">
        <v>100.5</v>
      </c>
      <c r="D47" s="3">
        <v>96.7</v>
      </c>
      <c r="E47" s="3">
        <v>96.4</v>
      </c>
      <c r="F47" s="3">
        <v>95.5</v>
      </c>
      <c r="G47" s="3">
        <v>136.9</v>
      </c>
      <c r="H47" s="3">
        <v>147.2</v>
      </c>
      <c r="I47" s="3">
        <v>156.7</v>
      </c>
      <c r="J47" s="56">
        <v>156.2</v>
      </c>
      <c r="K47" s="18">
        <v>112.6</v>
      </c>
      <c r="L47" s="12">
        <v>107.1</v>
      </c>
    </row>
    <row r="48" spans="1:12" ht="12.75">
      <c r="A48" s="2" t="s">
        <v>8</v>
      </c>
      <c r="B48" s="40" t="s">
        <v>27</v>
      </c>
      <c r="C48" s="4">
        <v>98.9</v>
      </c>
      <c r="D48" s="3">
        <v>95.6</v>
      </c>
      <c r="E48" s="3">
        <v>95.1</v>
      </c>
      <c r="F48" s="3">
        <v>94.8</v>
      </c>
      <c r="G48" s="3">
        <v>135.1</v>
      </c>
      <c r="H48" s="3">
        <v>147.5</v>
      </c>
      <c r="I48" s="3">
        <v>154.5</v>
      </c>
      <c r="J48" s="56">
        <v>155.5</v>
      </c>
      <c r="K48" s="18">
        <v>111.3</v>
      </c>
      <c r="L48" s="12">
        <v>107</v>
      </c>
    </row>
    <row r="49" spans="1:12" ht="12.75">
      <c r="A49" s="2" t="s">
        <v>9</v>
      </c>
      <c r="B49" s="40" t="s">
        <v>27</v>
      </c>
      <c r="C49" s="6">
        <v>97.8</v>
      </c>
      <c r="D49" s="5">
        <v>97.2</v>
      </c>
      <c r="E49" s="5">
        <v>93.3</v>
      </c>
      <c r="F49" s="5">
        <v>94.5</v>
      </c>
      <c r="G49" s="5">
        <v>133.9</v>
      </c>
      <c r="H49" s="5">
        <v>144</v>
      </c>
      <c r="I49" s="5">
        <v>149.2</v>
      </c>
      <c r="J49" s="56">
        <v>154</v>
      </c>
      <c r="K49" s="18">
        <v>107.8</v>
      </c>
      <c r="L49" s="12">
        <v>105.4</v>
      </c>
    </row>
    <row r="50" spans="1:12" ht="12.75">
      <c r="A50" s="2" t="s">
        <v>10</v>
      </c>
      <c r="B50" s="40" t="s">
        <v>27</v>
      </c>
      <c r="C50" s="6">
        <v>96.6</v>
      </c>
      <c r="D50" s="5">
        <v>96.3</v>
      </c>
      <c r="E50" s="5">
        <v>91.9</v>
      </c>
      <c r="F50" s="5">
        <v>94.1</v>
      </c>
      <c r="G50" s="5">
        <v>137.8</v>
      </c>
      <c r="H50" s="5">
        <v>143.9</v>
      </c>
      <c r="I50" s="5">
        <v>148.6</v>
      </c>
      <c r="J50" s="56">
        <v>154.7</v>
      </c>
      <c r="K50" s="18">
        <v>107.7</v>
      </c>
      <c r="L50" s="12">
        <v>105.2</v>
      </c>
    </row>
    <row r="51" spans="1:12" ht="12.75">
      <c r="A51" s="2" t="s">
        <v>11</v>
      </c>
      <c r="B51" s="12">
        <v>100.7</v>
      </c>
      <c r="C51" s="5">
        <v>95.3</v>
      </c>
      <c r="D51" s="5">
        <v>94.9</v>
      </c>
      <c r="E51" s="5">
        <v>93.3</v>
      </c>
      <c r="F51" s="5">
        <v>96.5</v>
      </c>
      <c r="G51" s="5">
        <v>135.7</v>
      </c>
      <c r="H51" s="5">
        <v>143.1</v>
      </c>
      <c r="I51" s="5">
        <v>148.3</v>
      </c>
      <c r="J51" s="56">
        <v>154.4</v>
      </c>
      <c r="K51" s="18">
        <v>107.4</v>
      </c>
      <c r="L51" s="2">
        <v>105.4</v>
      </c>
    </row>
    <row r="52" ht="12.75">
      <c r="A52" t="s">
        <v>14</v>
      </c>
    </row>
    <row r="53" ht="12.75">
      <c r="A53" t="s">
        <v>47</v>
      </c>
    </row>
    <row r="54" ht="12.75">
      <c r="A54" t="s">
        <v>28</v>
      </c>
    </row>
    <row r="55" ht="12.75">
      <c r="A55" t="s">
        <v>23</v>
      </c>
    </row>
  </sheetData>
  <printOptions/>
  <pageMargins left="0.5905511811023623" right="0.984251968503937" top="0.7874015748031497" bottom="0.7874015748031497" header="0.5118110236220472" footer="0.5118110236220472"/>
  <pageSetup firstPageNumber="170" useFirstPageNumber="1" horizontalDpi="600" verticalDpi="600" orientation="portrait" paperSize="9" r:id="rId1"/>
  <headerFooter alignWithMargins="0"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9"/>
  <sheetViews>
    <sheetView showGridLines="0" workbookViewId="0" topLeftCell="F12">
      <selection activeCell="K11" sqref="K11"/>
    </sheetView>
  </sheetViews>
  <sheetFormatPr defaultColWidth="11.421875" defaultRowHeight="12.75"/>
  <cols>
    <col min="1" max="1" width="9.7109375" style="0" customWidth="1"/>
    <col min="2" max="18" width="5.7109375" style="0" customWidth="1"/>
  </cols>
  <sheetData>
    <row r="1" spans="1:18" ht="12.75">
      <c r="A1" s="11" t="s">
        <v>82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4" ht="12.75">
      <c r="A3" s="28"/>
      <c r="B3" s="8">
        <v>1970</v>
      </c>
      <c r="C3" s="8">
        <v>1971</v>
      </c>
      <c r="D3" s="8">
        <v>1972</v>
      </c>
      <c r="E3" s="8">
        <v>1973</v>
      </c>
      <c r="F3" s="8">
        <v>1974</v>
      </c>
      <c r="G3" s="8">
        <v>1975</v>
      </c>
      <c r="H3" s="8">
        <v>1976</v>
      </c>
      <c r="I3" s="9">
        <v>1977</v>
      </c>
      <c r="J3" s="9">
        <v>1978</v>
      </c>
      <c r="K3" s="9">
        <v>1979</v>
      </c>
      <c r="L3" s="8">
        <v>1980</v>
      </c>
      <c r="M3" s="8">
        <v>1981</v>
      </c>
      <c r="N3" s="8">
        <v>1982</v>
      </c>
    </row>
    <row r="4" spans="1:14" ht="12.75">
      <c r="A4" s="2" t="s">
        <v>0</v>
      </c>
      <c r="B4" s="7">
        <v>102.7</v>
      </c>
      <c r="C4" s="5">
        <v>113.9</v>
      </c>
      <c r="D4" s="5">
        <v>110.9</v>
      </c>
      <c r="E4" s="5">
        <v>119.4</v>
      </c>
      <c r="F4" s="5">
        <v>138.5</v>
      </c>
      <c r="G4" s="5">
        <v>198.7</v>
      </c>
      <c r="H4" s="5">
        <v>203.1</v>
      </c>
      <c r="I4" s="12">
        <v>225</v>
      </c>
      <c r="J4" s="12">
        <v>234.8</v>
      </c>
      <c r="K4" s="12">
        <v>245</v>
      </c>
      <c r="L4" s="7">
        <v>268.5</v>
      </c>
      <c r="M4" s="5">
        <v>283</v>
      </c>
      <c r="N4" s="5">
        <v>324.8</v>
      </c>
    </row>
    <row r="5" spans="1:14" ht="12.75">
      <c r="A5" s="2" t="s">
        <v>1</v>
      </c>
      <c r="B5" s="6">
        <v>104.9</v>
      </c>
      <c r="C5" s="5">
        <v>111.3</v>
      </c>
      <c r="D5" s="5">
        <v>110.9</v>
      </c>
      <c r="E5" s="5">
        <v>120.1</v>
      </c>
      <c r="F5" s="5">
        <v>141.7</v>
      </c>
      <c r="G5" s="5">
        <v>197</v>
      </c>
      <c r="H5" s="3">
        <v>188.7</v>
      </c>
      <c r="I5" s="12">
        <v>218.4</v>
      </c>
      <c r="J5" s="12">
        <v>233.8</v>
      </c>
      <c r="K5" s="12">
        <v>248.7</v>
      </c>
      <c r="L5" s="6">
        <v>277.2</v>
      </c>
      <c r="M5" s="5">
        <v>283.6</v>
      </c>
      <c r="N5" s="5">
        <v>338</v>
      </c>
    </row>
    <row r="6" spans="1:14" ht="12.75">
      <c r="A6" s="2" t="s">
        <v>2</v>
      </c>
      <c r="B6" s="6">
        <v>103.7</v>
      </c>
      <c r="C6" s="5">
        <v>107.1</v>
      </c>
      <c r="D6" s="5">
        <v>110.8</v>
      </c>
      <c r="E6" s="5">
        <v>123.8</v>
      </c>
      <c r="F6" s="5">
        <v>138.9</v>
      </c>
      <c r="G6" s="5">
        <v>195.9</v>
      </c>
      <c r="H6" s="5">
        <v>198.2</v>
      </c>
      <c r="I6" s="12">
        <v>214.4</v>
      </c>
      <c r="J6" s="12">
        <v>231.7</v>
      </c>
      <c r="K6" s="12">
        <v>247.8</v>
      </c>
      <c r="L6" s="6">
        <v>276.5</v>
      </c>
      <c r="M6" s="5">
        <v>286.1</v>
      </c>
      <c r="N6" s="5">
        <v>346.2</v>
      </c>
    </row>
    <row r="7" spans="1:14" ht="12.75">
      <c r="A7" s="2" t="s">
        <v>3</v>
      </c>
      <c r="B7" s="6">
        <v>103.9</v>
      </c>
      <c r="C7" s="5">
        <v>112.2</v>
      </c>
      <c r="D7" s="5">
        <v>110.8</v>
      </c>
      <c r="E7" s="5">
        <v>130.5</v>
      </c>
      <c r="F7" s="5">
        <v>142</v>
      </c>
      <c r="G7" s="5">
        <v>199.1</v>
      </c>
      <c r="H7" s="5">
        <v>201.2</v>
      </c>
      <c r="I7" s="12">
        <v>213.5</v>
      </c>
      <c r="J7" s="12">
        <v>227.5</v>
      </c>
      <c r="K7" s="12">
        <v>247.2</v>
      </c>
      <c r="L7" s="6">
        <v>278.5</v>
      </c>
      <c r="M7" s="5">
        <v>287</v>
      </c>
      <c r="N7" s="5">
        <v>346.5</v>
      </c>
    </row>
    <row r="8" spans="1:14" ht="12.75">
      <c r="A8" s="2" t="s">
        <v>4</v>
      </c>
      <c r="B8" s="4">
        <v>102.6</v>
      </c>
      <c r="C8" s="3">
        <v>105</v>
      </c>
      <c r="D8" s="3">
        <v>112.4</v>
      </c>
      <c r="E8" s="3">
        <v>123.3</v>
      </c>
      <c r="F8" s="3">
        <v>143</v>
      </c>
      <c r="G8" s="3">
        <v>192.8</v>
      </c>
      <c r="H8" s="3">
        <v>188.9</v>
      </c>
      <c r="I8" s="12">
        <v>213.1</v>
      </c>
      <c r="J8" s="12">
        <v>230.8</v>
      </c>
      <c r="K8" s="12">
        <v>247.2</v>
      </c>
      <c r="L8" s="4">
        <v>276.5</v>
      </c>
      <c r="M8" s="3">
        <v>287.4</v>
      </c>
      <c r="N8" s="3">
        <v>337.9</v>
      </c>
    </row>
    <row r="9" spans="1:14" ht="12.75">
      <c r="A9" s="2" t="s">
        <v>5</v>
      </c>
      <c r="B9" s="4">
        <v>103.1</v>
      </c>
      <c r="C9" s="3">
        <v>105.3</v>
      </c>
      <c r="D9" s="3">
        <v>113.7</v>
      </c>
      <c r="E9" s="3">
        <v>136.7</v>
      </c>
      <c r="F9" s="3">
        <v>146.2</v>
      </c>
      <c r="G9" s="3">
        <v>204.5</v>
      </c>
      <c r="H9" s="3">
        <v>196.5</v>
      </c>
      <c r="I9" s="12">
        <v>222.7</v>
      </c>
      <c r="J9" s="12">
        <v>227.8</v>
      </c>
      <c r="K9" s="12">
        <v>256.7</v>
      </c>
      <c r="L9" s="4">
        <v>280.3</v>
      </c>
      <c r="M9" s="3">
        <v>287.3</v>
      </c>
      <c r="N9" s="3">
        <v>342.9</v>
      </c>
    </row>
    <row r="10" spans="1:14" ht="12.75">
      <c r="A10" s="2" t="s">
        <v>6</v>
      </c>
      <c r="B10" s="4">
        <v>108.2</v>
      </c>
      <c r="C10" s="3">
        <v>108.4</v>
      </c>
      <c r="D10" s="3">
        <v>125.5</v>
      </c>
      <c r="E10" s="3">
        <v>131.3</v>
      </c>
      <c r="F10" s="3">
        <v>149.4</v>
      </c>
      <c r="G10" s="3">
        <v>197.1</v>
      </c>
      <c r="H10" s="3">
        <v>202.5</v>
      </c>
      <c r="I10" s="12">
        <v>229.6</v>
      </c>
      <c r="J10" s="12">
        <v>232.9</v>
      </c>
      <c r="K10" s="12">
        <v>267.5</v>
      </c>
      <c r="L10" s="4">
        <v>280.8</v>
      </c>
      <c r="M10" s="3">
        <v>292.3</v>
      </c>
      <c r="N10" s="3">
        <v>351.1</v>
      </c>
    </row>
    <row r="11" spans="1:14" ht="12.75">
      <c r="A11" s="2" t="s">
        <v>7</v>
      </c>
      <c r="B11" s="4">
        <v>108.9</v>
      </c>
      <c r="C11" s="3">
        <v>115.7</v>
      </c>
      <c r="D11" s="3">
        <v>122.8</v>
      </c>
      <c r="E11" s="3">
        <v>138</v>
      </c>
      <c r="F11" s="3">
        <v>156.2</v>
      </c>
      <c r="G11" s="3">
        <v>203.6</v>
      </c>
      <c r="H11" s="3">
        <v>208.2</v>
      </c>
      <c r="I11" s="12">
        <v>236.6</v>
      </c>
      <c r="J11" s="12">
        <v>229.6</v>
      </c>
      <c r="K11" s="12">
        <v>267.5</v>
      </c>
      <c r="L11" s="4">
        <v>282</v>
      </c>
      <c r="M11" s="3">
        <v>304.3</v>
      </c>
      <c r="N11" s="3">
        <v>353</v>
      </c>
    </row>
    <row r="12" spans="1:14" ht="12.75">
      <c r="A12" s="2" t="s">
        <v>8</v>
      </c>
      <c r="B12" s="4">
        <v>112.2</v>
      </c>
      <c r="C12" s="3">
        <v>116.9</v>
      </c>
      <c r="D12" s="3">
        <v>124.8</v>
      </c>
      <c r="E12" s="3">
        <v>138.4</v>
      </c>
      <c r="F12" s="3">
        <v>159</v>
      </c>
      <c r="G12" s="3">
        <v>204.9</v>
      </c>
      <c r="H12" s="3">
        <v>213.5</v>
      </c>
      <c r="I12" s="12">
        <v>240.9</v>
      </c>
      <c r="J12" s="12">
        <v>234.9</v>
      </c>
      <c r="K12" s="12">
        <v>262.5</v>
      </c>
      <c r="L12" s="4">
        <v>282.9</v>
      </c>
      <c r="M12" s="3">
        <v>307.3</v>
      </c>
      <c r="N12" s="3">
        <v>353.6</v>
      </c>
    </row>
    <row r="13" spans="1:14" ht="12.75">
      <c r="A13" s="2" t="s">
        <v>9</v>
      </c>
      <c r="B13" s="6">
        <v>109.2</v>
      </c>
      <c r="C13" s="5">
        <v>112.6</v>
      </c>
      <c r="D13" s="5">
        <v>123.9</v>
      </c>
      <c r="E13" s="5">
        <v>138.8</v>
      </c>
      <c r="F13" s="5">
        <v>159.7</v>
      </c>
      <c r="G13" s="5">
        <v>204.4</v>
      </c>
      <c r="H13" s="5">
        <v>209.8</v>
      </c>
      <c r="I13" s="12">
        <v>236.7</v>
      </c>
      <c r="J13" s="12">
        <v>237.3</v>
      </c>
      <c r="K13" s="12">
        <v>265</v>
      </c>
      <c r="L13" s="6">
        <v>284.5</v>
      </c>
      <c r="M13" s="5">
        <v>309.1</v>
      </c>
      <c r="N13" s="5">
        <v>357.4</v>
      </c>
    </row>
    <row r="14" spans="1:14" ht="12.75">
      <c r="A14" s="2" t="s">
        <v>10</v>
      </c>
      <c r="B14" s="6">
        <v>113.7</v>
      </c>
      <c r="C14" s="5">
        <v>113.7</v>
      </c>
      <c r="D14" s="5">
        <v>124.6</v>
      </c>
      <c r="E14" s="5">
        <v>140.3</v>
      </c>
      <c r="F14" s="5">
        <v>177.4</v>
      </c>
      <c r="G14" s="5">
        <v>207.4</v>
      </c>
      <c r="H14" s="5">
        <v>215.4</v>
      </c>
      <c r="I14" s="12">
        <v>238.7</v>
      </c>
      <c r="J14" s="12">
        <v>247.4</v>
      </c>
      <c r="K14" s="12">
        <v>267.5</v>
      </c>
      <c r="L14" s="6">
        <v>284.4</v>
      </c>
      <c r="M14" s="5">
        <v>311.5</v>
      </c>
      <c r="N14" s="5">
        <v>354.7</v>
      </c>
    </row>
    <row r="15" spans="1:14" ht="12.75">
      <c r="A15" s="2" t="s">
        <v>11</v>
      </c>
      <c r="B15" s="5">
        <v>111</v>
      </c>
      <c r="C15" s="5">
        <v>111.8</v>
      </c>
      <c r="D15" s="5">
        <v>124.9</v>
      </c>
      <c r="E15" s="5">
        <v>135.2</v>
      </c>
      <c r="F15" s="5">
        <v>184.6</v>
      </c>
      <c r="G15" s="5">
        <v>212.8</v>
      </c>
      <c r="H15" s="5">
        <v>219.2</v>
      </c>
      <c r="I15" s="12">
        <v>232.5</v>
      </c>
      <c r="J15" s="12">
        <v>247.1</v>
      </c>
      <c r="K15" s="12">
        <v>264.8</v>
      </c>
      <c r="L15" s="5">
        <v>284.6</v>
      </c>
      <c r="M15" s="5">
        <v>316.5</v>
      </c>
      <c r="N15" s="5">
        <v>366.7</v>
      </c>
    </row>
    <row r="16" spans="2:18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R16" s="13"/>
    </row>
    <row r="17" spans="1:17" ht="12.75">
      <c r="A17" s="28"/>
      <c r="B17" s="8">
        <v>1983</v>
      </c>
      <c r="C17" s="8">
        <v>1984</v>
      </c>
      <c r="D17" s="8">
        <v>1985</v>
      </c>
      <c r="E17" s="8">
        <v>1986</v>
      </c>
      <c r="F17" s="9">
        <v>1987</v>
      </c>
      <c r="G17" s="9">
        <v>1988</v>
      </c>
      <c r="H17" s="9">
        <v>1989</v>
      </c>
      <c r="I17" s="8">
        <v>1990</v>
      </c>
      <c r="J17" s="8">
        <v>1991</v>
      </c>
      <c r="K17" s="8">
        <v>1992</v>
      </c>
      <c r="L17" s="8">
        <v>1993</v>
      </c>
      <c r="M17" s="8">
        <v>1994</v>
      </c>
      <c r="N17" s="8">
        <v>1995</v>
      </c>
      <c r="P17" s="13"/>
      <c r="Q17" s="13"/>
    </row>
    <row r="18" spans="1:14" ht="12.75">
      <c r="A18" s="2" t="s">
        <v>0</v>
      </c>
      <c r="B18" s="5">
        <v>356.8</v>
      </c>
      <c r="C18" s="5">
        <v>400</v>
      </c>
      <c r="D18" s="5">
        <v>460.3</v>
      </c>
      <c r="E18" s="5">
        <v>509.4</v>
      </c>
      <c r="F18" s="12">
        <v>505.8</v>
      </c>
      <c r="G18" s="12">
        <v>494.6</v>
      </c>
      <c r="H18" s="12">
        <v>482.7</v>
      </c>
      <c r="I18" s="7">
        <v>491.1</v>
      </c>
      <c r="J18" s="5">
        <v>487.6</v>
      </c>
      <c r="K18" s="5">
        <v>484.9</v>
      </c>
      <c r="L18" s="5">
        <v>480.6</v>
      </c>
      <c r="M18" s="5">
        <v>534.9</v>
      </c>
      <c r="N18" s="5">
        <v>653.8</v>
      </c>
    </row>
    <row r="19" spans="1:14" ht="12.75">
      <c r="A19" s="2" t="s">
        <v>1</v>
      </c>
      <c r="B19" s="5">
        <v>367</v>
      </c>
      <c r="C19" s="5">
        <v>394.8</v>
      </c>
      <c r="D19" s="5">
        <v>463.7</v>
      </c>
      <c r="E19" s="3">
        <v>514.7</v>
      </c>
      <c r="F19" s="12">
        <v>495.5</v>
      </c>
      <c r="G19" s="12">
        <v>490.8</v>
      </c>
      <c r="H19" s="12">
        <v>481.1</v>
      </c>
      <c r="I19" s="6">
        <v>493.2</v>
      </c>
      <c r="J19" s="5">
        <v>483</v>
      </c>
      <c r="K19" s="5">
        <v>486</v>
      </c>
      <c r="L19" s="5">
        <v>473.7</v>
      </c>
      <c r="M19" s="5">
        <v>588.5</v>
      </c>
      <c r="N19" s="5">
        <v>658.3</v>
      </c>
    </row>
    <row r="20" spans="1:14" ht="12.75">
      <c r="A20" s="2" t="s">
        <v>2</v>
      </c>
      <c r="B20" s="5">
        <v>365.6</v>
      </c>
      <c r="C20" s="5">
        <v>400.9</v>
      </c>
      <c r="D20" s="5">
        <v>468.1</v>
      </c>
      <c r="E20" s="5">
        <v>523.4</v>
      </c>
      <c r="F20" s="12">
        <v>489.7</v>
      </c>
      <c r="G20" s="12">
        <v>486.9</v>
      </c>
      <c r="H20" s="12">
        <v>478.8</v>
      </c>
      <c r="I20" s="6">
        <v>487.7</v>
      </c>
      <c r="J20" s="5">
        <v>477.6</v>
      </c>
      <c r="K20" s="5">
        <v>484.4</v>
      </c>
      <c r="L20" s="5">
        <v>473.2</v>
      </c>
      <c r="M20" s="5">
        <v>610.4</v>
      </c>
      <c r="N20" s="5">
        <v>672.3</v>
      </c>
    </row>
    <row r="21" spans="1:14" ht="12.75">
      <c r="A21" s="2" t="s">
        <v>3</v>
      </c>
      <c r="B21" s="5">
        <v>367.7</v>
      </c>
      <c r="C21" s="5">
        <v>409.3</v>
      </c>
      <c r="D21" s="5">
        <v>482.7</v>
      </c>
      <c r="E21" s="5">
        <v>520.4</v>
      </c>
      <c r="F21" s="12">
        <v>488.5</v>
      </c>
      <c r="G21" s="12">
        <v>492</v>
      </c>
      <c r="H21" s="12">
        <v>483.4</v>
      </c>
      <c r="I21" s="6">
        <v>493.4</v>
      </c>
      <c r="J21" s="5">
        <v>494.5</v>
      </c>
      <c r="K21" s="5">
        <v>487.9</v>
      </c>
      <c r="L21" s="5">
        <v>464.2</v>
      </c>
      <c r="M21" s="5">
        <v>613.8</v>
      </c>
      <c r="N21" s="5">
        <v>669.3</v>
      </c>
    </row>
    <row r="22" spans="1:14" ht="12.75">
      <c r="A22" s="2" t="s">
        <v>4</v>
      </c>
      <c r="B22" s="3">
        <v>366.1</v>
      </c>
      <c r="C22" s="3">
        <v>424.7</v>
      </c>
      <c r="D22" s="3">
        <v>493</v>
      </c>
      <c r="E22" s="3">
        <v>508.9</v>
      </c>
      <c r="F22" s="12">
        <v>491.3</v>
      </c>
      <c r="G22" s="12">
        <v>480.6</v>
      </c>
      <c r="H22" s="12">
        <v>483.5</v>
      </c>
      <c r="I22" s="4">
        <v>490.7</v>
      </c>
      <c r="J22" s="3">
        <v>483.8</v>
      </c>
      <c r="K22" s="3">
        <v>477.4</v>
      </c>
      <c r="L22" s="3">
        <v>470.9</v>
      </c>
      <c r="M22" s="3">
        <v>620.3</v>
      </c>
      <c r="N22" s="3">
        <v>662.8</v>
      </c>
    </row>
    <row r="23" spans="1:14" ht="12.75">
      <c r="A23" s="2" t="s">
        <v>5</v>
      </c>
      <c r="B23" s="3">
        <v>374.3</v>
      </c>
      <c r="C23" s="3">
        <v>436.3</v>
      </c>
      <c r="D23" s="3">
        <v>484.6</v>
      </c>
      <c r="E23" s="3">
        <v>508.3</v>
      </c>
      <c r="F23" s="12">
        <v>499.8</v>
      </c>
      <c r="G23" s="12">
        <v>471.2</v>
      </c>
      <c r="H23" s="12">
        <v>485</v>
      </c>
      <c r="I23" s="4">
        <v>491.3</v>
      </c>
      <c r="J23" s="3">
        <v>475.5</v>
      </c>
      <c r="K23" s="3">
        <v>484.5</v>
      </c>
      <c r="L23" s="3">
        <v>483.8</v>
      </c>
      <c r="M23" s="3">
        <v>616.1</v>
      </c>
      <c r="N23" s="3">
        <v>676.7</v>
      </c>
    </row>
    <row r="24" spans="1:14" ht="12.75">
      <c r="A24" s="2" t="s">
        <v>6</v>
      </c>
      <c r="B24" s="3">
        <v>391.9</v>
      </c>
      <c r="C24" s="3">
        <v>439.8</v>
      </c>
      <c r="D24" s="3">
        <v>479</v>
      </c>
      <c r="E24" s="3">
        <v>505.4</v>
      </c>
      <c r="F24" s="12">
        <v>493.8</v>
      </c>
      <c r="G24" s="12">
        <v>482.7</v>
      </c>
      <c r="H24" s="12">
        <v>494.1</v>
      </c>
      <c r="I24" s="4">
        <v>484</v>
      </c>
      <c r="J24" s="3">
        <v>480.4</v>
      </c>
      <c r="K24" s="3">
        <v>486.9</v>
      </c>
      <c r="L24" s="3">
        <v>499</v>
      </c>
      <c r="M24" s="3">
        <v>650.2</v>
      </c>
      <c r="N24" s="3">
        <v>689.7</v>
      </c>
    </row>
    <row r="25" spans="1:14" ht="12.75">
      <c r="A25" s="2" t="s">
        <v>7</v>
      </c>
      <c r="B25" s="3">
        <v>411.4</v>
      </c>
      <c r="C25" s="3">
        <v>452.1</v>
      </c>
      <c r="D25" s="3">
        <v>500.2</v>
      </c>
      <c r="E25" s="3">
        <v>533.9</v>
      </c>
      <c r="F25" s="12">
        <v>517.3</v>
      </c>
      <c r="G25" s="12">
        <v>498.1</v>
      </c>
      <c r="H25" s="12">
        <v>507.3</v>
      </c>
      <c r="I25" s="4">
        <v>495.1</v>
      </c>
      <c r="J25" s="3">
        <v>486.4</v>
      </c>
      <c r="K25" s="3">
        <v>489.6</v>
      </c>
      <c r="L25" s="3">
        <v>488.6</v>
      </c>
      <c r="M25" s="3">
        <v>678.2</v>
      </c>
      <c r="N25" s="3">
        <v>716.9</v>
      </c>
    </row>
    <row r="26" spans="1:14" ht="12.75">
      <c r="A26" s="2" t="s">
        <v>8</v>
      </c>
      <c r="B26" s="3">
        <v>414.6</v>
      </c>
      <c r="C26" s="3">
        <v>469.9</v>
      </c>
      <c r="D26" s="3">
        <v>517.7</v>
      </c>
      <c r="E26" s="3">
        <v>527.4</v>
      </c>
      <c r="F26" s="12">
        <v>508.3</v>
      </c>
      <c r="G26" s="12">
        <v>507</v>
      </c>
      <c r="H26" s="12">
        <v>508</v>
      </c>
      <c r="I26" s="4">
        <v>503.4</v>
      </c>
      <c r="J26" s="3">
        <v>488.2</v>
      </c>
      <c r="K26" s="3">
        <v>482.3</v>
      </c>
      <c r="L26" s="3">
        <v>487.3</v>
      </c>
      <c r="M26" s="3">
        <v>675.4</v>
      </c>
      <c r="N26" s="3">
        <v>711</v>
      </c>
    </row>
    <row r="27" spans="1:14" ht="12.75">
      <c r="A27" s="2" t="s">
        <v>9</v>
      </c>
      <c r="B27" s="5">
        <v>413.8</v>
      </c>
      <c r="C27" s="5">
        <v>462.8</v>
      </c>
      <c r="D27" s="5">
        <v>517.4</v>
      </c>
      <c r="E27" s="5">
        <v>530.6</v>
      </c>
      <c r="F27" s="12">
        <v>502.8</v>
      </c>
      <c r="G27" s="12">
        <v>495.8</v>
      </c>
      <c r="H27" s="12">
        <v>508.6</v>
      </c>
      <c r="I27" s="6">
        <v>510.8</v>
      </c>
      <c r="J27" s="5">
        <v>495.7</v>
      </c>
      <c r="K27" s="5">
        <v>487.9</v>
      </c>
      <c r="L27" s="5">
        <v>490</v>
      </c>
      <c r="M27" s="5">
        <v>700.3</v>
      </c>
      <c r="N27" s="5">
        <v>718.8</v>
      </c>
    </row>
    <row r="28" spans="1:14" ht="12.75">
      <c r="A28" s="2" t="s">
        <v>10</v>
      </c>
      <c r="B28" s="5">
        <v>416.6</v>
      </c>
      <c r="C28" s="5">
        <v>464.1</v>
      </c>
      <c r="D28" s="5">
        <v>514.6</v>
      </c>
      <c r="E28" s="5">
        <v>539.3</v>
      </c>
      <c r="F28" s="12">
        <v>497.3</v>
      </c>
      <c r="G28" s="12">
        <v>491.6</v>
      </c>
      <c r="H28" s="12">
        <v>501.3</v>
      </c>
      <c r="I28" s="6">
        <v>496.6</v>
      </c>
      <c r="J28" s="5">
        <v>484.2</v>
      </c>
      <c r="K28" s="5">
        <v>487.3</v>
      </c>
      <c r="L28" s="5">
        <v>485.1</v>
      </c>
      <c r="M28" s="5">
        <v>678.1</v>
      </c>
      <c r="N28" s="5">
        <v>716.3</v>
      </c>
    </row>
    <row r="29" spans="1:14" ht="12.75">
      <c r="A29" s="2" t="s">
        <v>11</v>
      </c>
      <c r="B29" s="5">
        <v>412.2</v>
      </c>
      <c r="C29" s="5">
        <v>452.2</v>
      </c>
      <c r="D29" s="5">
        <v>505.3</v>
      </c>
      <c r="E29" s="5">
        <v>526</v>
      </c>
      <c r="F29" s="12">
        <v>498.8</v>
      </c>
      <c r="G29" s="12">
        <v>488.3</v>
      </c>
      <c r="H29" s="12">
        <v>492.1</v>
      </c>
      <c r="I29" s="5">
        <v>487.8</v>
      </c>
      <c r="J29" s="5">
        <v>484.3</v>
      </c>
      <c r="K29" s="5">
        <v>481.9</v>
      </c>
      <c r="L29" s="5">
        <v>484.3</v>
      </c>
      <c r="M29" s="5">
        <v>666.1</v>
      </c>
      <c r="N29" s="5">
        <v>702.8</v>
      </c>
    </row>
    <row r="30" spans="2:18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R30" s="13"/>
    </row>
    <row r="31" spans="1:18" ht="12.75">
      <c r="A31" s="28"/>
      <c r="B31" s="8">
        <v>1996</v>
      </c>
      <c r="C31" s="49">
        <v>1997</v>
      </c>
      <c r="D31" s="48">
        <v>1998</v>
      </c>
      <c r="E31" s="9">
        <v>1999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t="12.75">
      <c r="A32" s="2" t="s">
        <v>0</v>
      </c>
      <c r="B32" s="5">
        <v>695.6</v>
      </c>
      <c r="C32" s="56">
        <v>712.7</v>
      </c>
      <c r="D32" s="18">
        <v>103.1</v>
      </c>
      <c r="E32" s="12">
        <v>103.1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t="12.75">
      <c r="A33" s="2" t="s">
        <v>1</v>
      </c>
      <c r="B33" s="3">
        <v>685</v>
      </c>
      <c r="C33" s="56">
        <v>710.5</v>
      </c>
      <c r="D33" s="18">
        <v>102.1</v>
      </c>
      <c r="E33" s="12">
        <v>102.9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t="12.75">
      <c r="A34" s="2" t="s">
        <v>2</v>
      </c>
      <c r="B34" s="5">
        <v>685.7</v>
      </c>
      <c r="C34" s="56">
        <v>713.3</v>
      </c>
      <c r="D34" s="18">
        <v>101</v>
      </c>
      <c r="E34" s="12">
        <v>102.6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t="12.75">
      <c r="A35" s="2" t="s">
        <v>3</v>
      </c>
      <c r="B35" s="5">
        <v>690.2</v>
      </c>
      <c r="C35" s="56">
        <v>707.8</v>
      </c>
      <c r="D35" s="18">
        <v>100.9</v>
      </c>
      <c r="E35" s="12">
        <v>102.4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12.75">
      <c r="A36" s="2" t="s">
        <v>4</v>
      </c>
      <c r="B36" s="3">
        <v>694.3</v>
      </c>
      <c r="C36" s="56">
        <v>700.3</v>
      </c>
      <c r="D36" s="18">
        <v>101</v>
      </c>
      <c r="E36" s="12">
        <v>102.1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12.75">
      <c r="A37" s="2" t="s">
        <v>5</v>
      </c>
      <c r="B37" s="3">
        <v>695.8</v>
      </c>
      <c r="C37" s="56">
        <v>711.2</v>
      </c>
      <c r="D37" s="18">
        <v>100.7</v>
      </c>
      <c r="E37" s="12">
        <v>102.1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2.75">
      <c r="A38" s="2" t="s">
        <v>6</v>
      </c>
      <c r="B38" s="3">
        <v>704.6</v>
      </c>
      <c r="C38" s="56">
        <v>712</v>
      </c>
      <c r="D38" s="18">
        <v>102.8</v>
      </c>
      <c r="E38" s="12">
        <v>104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2.75">
      <c r="A39" s="2" t="s">
        <v>7</v>
      </c>
      <c r="B39" s="3">
        <v>728.5</v>
      </c>
      <c r="C39" s="56">
        <v>718.8</v>
      </c>
      <c r="D39" s="18">
        <v>104.8</v>
      </c>
      <c r="E39" s="12">
        <v>105.1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2.75">
      <c r="A40" s="2" t="s">
        <v>8</v>
      </c>
      <c r="B40" s="3">
        <v>733.5</v>
      </c>
      <c r="C40" s="56">
        <v>736.4</v>
      </c>
      <c r="D40" s="18">
        <v>105.2</v>
      </c>
      <c r="E40" s="12">
        <v>105.2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ht="12.75">
      <c r="A41" s="2" t="s">
        <v>9</v>
      </c>
      <c r="B41" s="5">
        <v>720.8</v>
      </c>
      <c r="C41" s="56">
        <v>738.1</v>
      </c>
      <c r="D41" s="18">
        <v>104</v>
      </c>
      <c r="E41" s="12">
        <v>104.9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2.75">
      <c r="A42" s="2" t="s">
        <v>10</v>
      </c>
      <c r="B42" s="5">
        <v>722.2</v>
      </c>
      <c r="C42" s="56">
        <v>729.9</v>
      </c>
      <c r="D42" s="18">
        <v>104</v>
      </c>
      <c r="E42" s="12">
        <v>104.7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2.75">
      <c r="A43" s="2" t="s">
        <v>11</v>
      </c>
      <c r="B43" s="5">
        <v>719.9</v>
      </c>
      <c r="C43" s="56">
        <v>733.8</v>
      </c>
      <c r="D43" s="18">
        <v>103.4</v>
      </c>
      <c r="E43" s="2">
        <v>103.9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8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t="s">
        <v>14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7" ht="12.75">
      <c r="A46" t="s">
        <v>48</v>
      </c>
      <c r="P46" s="13"/>
      <c r="Q46" s="13"/>
    </row>
    <row r="47" ht="12.75">
      <c r="A47" t="s">
        <v>28</v>
      </c>
    </row>
    <row r="49" ht="12.75">
      <c r="A49" t="s">
        <v>24</v>
      </c>
    </row>
  </sheetData>
  <printOptions/>
  <pageMargins left="0.984251968503937" right="0.5905511811023623" top="0.7874015748031497" bottom="0.7874015748031497" header="0.5118110236220472" footer="0.5118110236220472"/>
  <pageSetup firstPageNumber="171" useFirstPageNumber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9"/>
  <sheetViews>
    <sheetView showGridLines="0" workbookViewId="0" topLeftCell="A1">
      <selection activeCell="I20" sqref="I20"/>
    </sheetView>
  </sheetViews>
  <sheetFormatPr defaultColWidth="11.421875" defaultRowHeight="12.75"/>
  <cols>
    <col min="1" max="1" width="9.57421875" style="0" customWidth="1"/>
    <col min="2" max="30" width="5.7109375" style="0" customWidth="1"/>
  </cols>
  <sheetData>
    <row r="1" spans="1:30" ht="12.75">
      <c r="A1" s="11" t="s">
        <v>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3" ht="12.75">
      <c r="A3" s="1"/>
      <c r="B3" s="9">
        <v>1988</v>
      </c>
      <c r="C3" s="9">
        <v>1989</v>
      </c>
      <c r="D3" s="8">
        <v>1990</v>
      </c>
      <c r="E3" s="8">
        <v>1991</v>
      </c>
      <c r="F3" s="8">
        <v>1992</v>
      </c>
      <c r="G3" s="8">
        <v>1993</v>
      </c>
      <c r="H3" s="8">
        <v>1994</v>
      </c>
      <c r="I3" s="8">
        <v>1995</v>
      </c>
      <c r="J3" s="9">
        <v>1996</v>
      </c>
      <c r="K3" s="9">
        <v>1997</v>
      </c>
      <c r="L3" s="9">
        <v>1998</v>
      </c>
      <c r="M3" s="9">
        <v>1999</v>
      </c>
    </row>
    <row r="4" spans="1:13" ht="12.75">
      <c r="A4" s="2" t="s">
        <v>0</v>
      </c>
      <c r="B4" s="12">
        <v>99.3</v>
      </c>
      <c r="C4" s="12">
        <v>98.4</v>
      </c>
      <c r="D4" s="20">
        <v>97.3</v>
      </c>
      <c r="E4" s="5">
        <v>98.9</v>
      </c>
      <c r="F4" s="5">
        <v>101.2</v>
      </c>
      <c r="G4" s="5">
        <v>94.1</v>
      </c>
      <c r="H4" s="5">
        <v>96.6</v>
      </c>
      <c r="I4" s="5">
        <v>138.9211225347687</v>
      </c>
      <c r="J4" s="2">
        <v>145.4337266532736</v>
      </c>
      <c r="K4" s="12">
        <v>162.6598897004546</v>
      </c>
      <c r="L4" s="12">
        <v>165.6022910763278</v>
      </c>
      <c r="M4" s="12">
        <v>163.8</v>
      </c>
    </row>
    <row r="5" spans="1:13" ht="12.75">
      <c r="A5" s="2" t="s">
        <v>1</v>
      </c>
      <c r="B5" s="12">
        <v>100</v>
      </c>
      <c r="C5" s="12">
        <v>97.5</v>
      </c>
      <c r="D5" s="6">
        <v>95.3</v>
      </c>
      <c r="E5" s="5">
        <v>101.7</v>
      </c>
      <c r="F5" s="5">
        <v>103</v>
      </c>
      <c r="G5" s="5">
        <v>89.9</v>
      </c>
      <c r="H5" s="5">
        <v>109.6</v>
      </c>
      <c r="I5" s="3">
        <v>140.2320030353191</v>
      </c>
      <c r="J5" s="2">
        <v>147.5368245621422</v>
      </c>
      <c r="K5" s="12">
        <v>164.1043088319315</v>
      </c>
      <c r="L5" s="12">
        <v>167.6197725353557</v>
      </c>
      <c r="M5" s="12">
        <v>155.7</v>
      </c>
    </row>
    <row r="6" spans="1:13" ht="12.75">
      <c r="A6" s="2" t="s">
        <v>2</v>
      </c>
      <c r="B6" s="12">
        <v>102.6</v>
      </c>
      <c r="C6" s="12">
        <v>98.1</v>
      </c>
      <c r="D6" s="6">
        <v>96.9</v>
      </c>
      <c r="E6" s="5">
        <v>99.5</v>
      </c>
      <c r="F6" s="5">
        <v>101.4</v>
      </c>
      <c r="G6" s="5">
        <v>89.6</v>
      </c>
      <c r="H6" s="5">
        <v>120.8</v>
      </c>
      <c r="I6" s="5">
        <v>137.507907713421</v>
      </c>
      <c r="J6" s="2">
        <v>144.7597591926577</v>
      </c>
      <c r="K6" s="12">
        <v>160.3360739169813</v>
      </c>
      <c r="L6" s="12">
        <v>164.0557917786075</v>
      </c>
      <c r="M6" s="2">
        <v>154.14855670944127</v>
      </c>
    </row>
    <row r="7" spans="1:13" ht="12.75">
      <c r="A7" s="2" t="s">
        <v>3</v>
      </c>
      <c r="B7" s="12">
        <v>98.8</v>
      </c>
      <c r="C7" s="12">
        <v>98.4</v>
      </c>
      <c r="D7" s="6">
        <v>97.1</v>
      </c>
      <c r="E7" s="5">
        <v>104.3</v>
      </c>
      <c r="F7" s="5">
        <v>99.5</v>
      </c>
      <c r="G7" s="5">
        <v>86.2</v>
      </c>
      <c r="H7" s="5">
        <v>132.1</v>
      </c>
      <c r="I7" s="5">
        <v>136.1282085651772</v>
      </c>
      <c r="J7" s="2">
        <v>151.7554429713301</v>
      </c>
      <c r="K7" s="12">
        <v>166.0159776979767</v>
      </c>
      <c r="L7" s="12">
        <v>170.9155357173531</v>
      </c>
      <c r="M7" s="2">
        <v>156.1294144673319</v>
      </c>
    </row>
    <row r="8" spans="1:13" ht="12.75">
      <c r="A8" s="2" t="s">
        <v>4</v>
      </c>
      <c r="B8" s="12">
        <v>96.7</v>
      </c>
      <c r="C8" s="12">
        <v>96.4</v>
      </c>
      <c r="D8" s="4">
        <v>97.2</v>
      </c>
      <c r="E8" s="3">
        <v>106.4</v>
      </c>
      <c r="F8" s="3">
        <v>98.7</v>
      </c>
      <c r="G8" s="3">
        <v>89.6</v>
      </c>
      <c r="H8" s="3">
        <v>136.7</v>
      </c>
      <c r="I8" s="3">
        <v>136.6220211201574</v>
      </c>
      <c r="J8" s="2">
        <v>158.7117817868639</v>
      </c>
      <c r="K8" s="12">
        <v>171.9879224184502</v>
      </c>
      <c r="L8" s="12">
        <v>177.7843243997886</v>
      </c>
      <c r="M8" s="2">
        <v>159.39001676116533</v>
      </c>
    </row>
    <row r="9" spans="1:13" ht="12.75">
      <c r="A9" s="2" t="s">
        <v>5</v>
      </c>
      <c r="B9" s="12">
        <v>99.1</v>
      </c>
      <c r="C9" s="12">
        <v>96.3</v>
      </c>
      <c r="D9" s="4">
        <v>97.5</v>
      </c>
      <c r="E9" s="3">
        <v>105.5</v>
      </c>
      <c r="F9" s="3">
        <v>101.6</v>
      </c>
      <c r="G9" s="3">
        <v>91.9</v>
      </c>
      <c r="H9" s="3">
        <v>138.7</v>
      </c>
      <c r="I9" s="3">
        <v>143.9276315730302</v>
      </c>
      <c r="J9" s="2">
        <v>167.711707782143</v>
      </c>
      <c r="K9" s="12">
        <v>176.8660848760217</v>
      </c>
      <c r="L9" s="12">
        <v>177.699973910249</v>
      </c>
      <c r="M9" s="2">
        <v>164.87286305595</v>
      </c>
    </row>
    <row r="10" spans="1:13" ht="12.75">
      <c r="A10" s="2" t="s">
        <v>6</v>
      </c>
      <c r="B10" s="12">
        <v>107.8</v>
      </c>
      <c r="C10" s="12">
        <v>102.3</v>
      </c>
      <c r="D10" s="4">
        <v>99.9</v>
      </c>
      <c r="E10" s="3">
        <v>107</v>
      </c>
      <c r="F10" s="3">
        <v>101.6</v>
      </c>
      <c r="G10" s="3">
        <v>92.9</v>
      </c>
      <c r="H10" s="3">
        <v>138.5</v>
      </c>
      <c r="I10" s="3">
        <v>144.8045519841112</v>
      </c>
      <c r="J10" s="2">
        <v>170.0726970581501</v>
      </c>
      <c r="K10" s="12">
        <v>177.0957741638531</v>
      </c>
      <c r="L10" s="12">
        <v>182.4610063810622</v>
      </c>
      <c r="M10" s="2">
        <v>165.76554078039032</v>
      </c>
    </row>
    <row r="11" spans="1:13" ht="12.75">
      <c r="A11" s="2" t="s">
        <v>7</v>
      </c>
      <c r="B11" s="12">
        <v>114.8</v>
      </c>
      <c r="C11" s="12">
        <v>97.8</v>
      </c>
      <c r="D11" s="4">
        <v>99.5</v>
      </c>
      <c r="E11" s="3">
        <v>106.5</v>
      </c>
      <c r="F11" s="3">
        <v>104.2</v>
      </c>
      <c r="G11" s="3">
        <v>94.4</v>
      </c>
      <c r="H11" s="3">
        <v>143</v>
      </c>
      <c r="I11" s="3">
        <v>146.5757713041849</v>
      </c>
      <c r="J11" s="2">
        <v>168.5001165332297</v>
      </c>
      <c r="K11" s="12">
        <v>174.5310434619013</v>
      </c>
      <c r="L11" s="12">
        <v>194.1002595096796</v>
      </c>
      <c r="M11" s="2">
        <v>170.87174503994504</v>
      </c>
    </row>
    <row r="12" spans="1:13" ht="12.75">
      <c r="A12" s="2" t="s">
        <v>8</v>
      </c>
      <c r="B12" s="12">
        <v>113.3</v>
      </c>
      <c r="C12" s="12">
        <v>100.8</v>
      </c>
      <c r="D12" s="4">
        <v>102.9</v>
      </c>
      <c r="E12" s="3">
        <v>104.6</v>
      </c>
      <c r="F12" s="3">
        <v>100.5</v>
      </c>
      <c r="G12" s="3">
        <v>94.9</v>
      </c>
      <c r="H12" s="3">
        <v>144.1</v>
      </c>
      <c r="I12" s="3">
        <v>146.3960651423636</v>
      </c>
      <c r="J12" s="2">
        <v>166.9387796722976</v>
      </c>
      <c r="K12" s="12">
        <v>174.8532732134978</v>
      </c>
      <c r="L12" s="12">
        <v>197.3436572542129</v>
      </c>
      <c r="M12" s="2">
        <v>163.75769907808848</v>
      </c>
    </row>
    <row r="13" spans="1:13" ht="12.75">
      <c r="A13" s="2" t="s">
        <v>9</v>
      </c>
      <c r="B13" s="12">
        <v>107.6</v>
      </c>
      <c r="C13" s="12">
        <v>107.5</v>
      </c>
      <c r="D13" s="6">
        <v>107.1</v>
      </c>
      <c r="E13" s="5">
        <v>103.3</v>
      </c>
      <c r="F13" s="5">
        <v>98.3</v>
      </c>
      <c r="G13" s="5">
        <v>92.7</v>
      </c>
      <c r="H13" s="5">
        <v>141.3</v>
      </c>
      <c r="I13" s="5">
        <v>147.0843760640993</v>
      </c>
      <c r="J13" s="2">
        <v>168.3148530339109</v>
      </c>
      <c r="K13" s="12">
        <v>169.5933329027143</v>
      </c>
      <c r="L13" s="12">
        <v>181.7834426383941</v>
      </c>
      <c r="M13" s="2">
        <v>161.61815782886038</v>
      </c>
    </row>
    <row r="14" spans="1:13" ht="12.75">
      <c r="A14" s="2" t="s">
        <v>10</v>
      </c>
      <c r="B14" s="12">
        <v>104.1</v>
      </c>
      <c r="C14" s="12">
        <v>101.9</v>
      </c>
      <c r="D14" s="6">
        <v>106</v>
      </c>
      <c r="E14" s="5">
        <v>102.4</v>
      </c>
      <c r="F14" s="5">
        <v>97.3</v>
      </c>
      <c r="G14" s="5">
        <v>92.1</v>
      </c>
      <c r="H14" s="5">
        <v>135.5</v>
      </c>
      <c r="I14" s="5">
        <v>148.8596976937587</v>
      </c>
      <c r="J14" s="2">
        <v>165.5267271806099</v>
      </c>
      <c r="K14" s="12">
        <v>169.6924326918651</v>
      </c>
      <c r="L14" s="12">
        <v>171.8805593407979</v>
      </c>
      <c r="M14" s="12">
        <v>163.04033121904413</v>
      </c>
    </row>
    <row r="15" spans="1:13" ht="12.75">
      <c r="A15" s="2" t="s">
        <v>11</v>
      </c>
      <c r="B15" s="12">
        <v>98.1</v>
      </c>
      <c r="C15" s="12">
        <v>99.4</v>
      </c>
      <c r="D15" s="5">
        <v>96.6</v>
      </c>
      <c r="E15" s="5">
        <v>102</v>
      </c>
      <c r="F15" s="5">
        <v>95.5</v>
      </c>
      <c r="G15" s="5">
        <v>95.5</v>
      </c>
      <c r="H15" s="5">
        <v>136.9</v>
      </c>
      <c r="I15" s="5">
        <v>148.5587600920246</v>
      </c>
      <c r="J15" s="2">
        <v>163.7883293959084</v>
      </c>
      <c r="K15" s="12">
        <v>164.7342091050234</v>
      </c>
      <c r="L15" s="12">
        <v>170.6609909679112</v>
      </c>
      <c r="M15" s="12">
        <v>161.99581604133868</v>
      </c>
    </row>
    <row r="16" spans="20:26" ht="12.75">
      <c r="T16" s="13"/>
      <c r="U16" s="13"/>
      <c r="V16" s="13"/>
      <c r="W16" s="13"/>
      <c r="X16" s="13"/>
      <c r="Y16" s="13"/>
      <c r="Z16" s="13"/>
    </row>
    <row r="17" ht="12.75">
      <c r="A17" t="s">
        <v>49</v>
      </c>
    </row>
    <row r="19" ht="12.75">
      <c r="A19" t="s">
        <v>92</v>
      </c>
    </row>
  </sheetData>
  <printOptions/>
  <pageMargins left="0.5905511811023623" right="0.984251968503937" top="0.7874015748031497" bottom="0.7874015748031497" header="0.5118110236220472" footer="0.5118110236220472"/>
  <pageSetup firstPageNumber="172" useFirstPageNumber="1" horizontalDpi="600" verticalDpi="600" orientation="portrait" paperSize="9" r:id="rId1"/>
  <headerFooter alignWithMargins="0"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0"/>
  <sheetViews>
    <sheetView showGridLines="0" tabSelected="1" workbookViewId="0" topLeftCell="A23">
      <selection activeCell="H44" sqref="H44"/>
    </sheetView>
  </sheetViews>
  <sheetFormatPr defaultColWidth="11.421875" defaultRowHeight="12.75"/>
  <cols>
    <col min="1" max="1" width="9.7109375" style="0" customWidth="1"/>
    <col min="2" max="30" width="5.7109375" style="0" customWidth="1"/>
  </cols>
  <sheetData>
    <row r="1" spans="1:30" ht="12.75">
      <c r="A1" s="11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4" ht="12.75">
      <c r="A3" s="28"/>
      <c r="B3" s="8">
        <v>1970</v>
      </c>
      <c r="C3" s="8">
        <v>1971</v>
      </c>
      <c r="D3" s="8">
        <v>1972</v>
      </c>
      <c r="E3" s="8">
        <v>1973</v>
      </c>
      <c r="F3" s="8">
        <v>1974</v>
      </c>
      <c r="G3" s="8">
        <v>1975</v>
      </c>
      <c r="H3" s="8">
        <v>1976</v>
      </c>
      <c r="I3" s="9">
        <v>1977</v>
      </c>
      <c r="J3" s="9">
        <v>1978</v>
      </c>
      <c r="K3" s="9">
        <v>1979</v>
      </c>
      <c r="L3" s="8">
        <v>1980</v>
      </c>
      <c r="M3" s="8">
        <v>1981</v>
      </c>
      <c r="N3" s="8">
        <v>1982</v>
      </c>
    </row>
    <row r="4" spans="1:14" ht="12.75">
      <c r="A4" s="2" t="s">
        <v>0</v>
      </c>
      <c r="B4" s="7">
        <v>109.2</v>
      </c>
      <c r="C4" s="5">
        <v>112.2</v>
      </c>
      <c r="D4" s="5">
        <v>132</v>
      </c>
      <c r="E4" s="5">
        <v>133.7</v>
      </c>
      <c r="F4" s="5">
        <v>136.5</v>
      </c>
      <c r="G4" s="5">
        <v>168.7</v>
      </c>
      <c r="H4" s="5">
        <v>183.7</v>
      </c>
      <c r="I4" s="12">
        <v>226.9</v>
      </c>
      <c r="J4" s="12">
        <v>239.2</v>
      </c>
      <c r="K4" s="12">
        <v>243.8</v>
      </c>
      <c r="L4" s="7">
        <v>275.3</v>
      </c>
      <c r="M4" s="5">
        <v>335.6</v>
      </c>
      <c r="N4" s="5">
        <v>385.8</v>
      </c>
    </row>
    <row r="5" spans="1:14" ht="12.75">
      <c r="A5" s="2" t="s">
        <v>1</v>
      </c>
      <c r="B5" s="6">
        <v>111.4</v>
      </c>
      <c r="C5" s="5">
        <v>114.4</v>
      </c>
      <c r="D5" s="5">
        <v>129.7</v>
      </c>
      <c r="E5" s="5">
        <v>130.3</v>
      </c>
      <c r="F5" s="5">
        <v>135.8</v>
      </c>
      <c r="G5" s="5">
        <v>174.9</v>
      </c>
      <c r="H5" s="3">
        <v>188.4</v>
      </c>
      <c r="I5" s="12">
        <v>230.8</v>
      </c>
      <c r="J5" s="12">
        <v>238.9</v>
      </c>
      <c r="K5" s="12">
        <v>249.2</v>
      </c>
      <c r="L5" s="6">
        <v>275</v>
      </c>
      <c r="M5" s="5">
        <v>339.3</v>
      </c>
      <c r="N5" s="5">
        <v>381.7</v>
      </c>
    </row>
    <row r="6" spans="1:14" ht="12.75">
      <c r="A6" s="2" t="s">
        <v>2</v>
      </c>
      <c r="B6" s="6">
        <v>112.7</v>
      </c>
      <c r="C6" s="5">
        <v>115.7</v>
      </c>
      <c r="D6" s="5">
        <v>136.8</v>
      </c>
      <c r="E6" s="5">
        <v>134.7</v>
      </c>
      <c r="F6" s="5">
        <v>145.3</v>
      </c>
      <c r="G6" s="5">
        <v>171.2</v>
      </c>
      <c r="H6" s="5">
        <v>195.2</v>
      </c>
      <c r="I6" s="12">
        <v>237.9</v>
      </c>
      <c r="J6" s="12">
        <v>249.7</v>
      </c>
      <c r="K6" s="12">
        <v>254.2</v>
      </c>
      <c r="L6" s="6">
        <v>278.3</v>
      </c>
      <c r="M6" s="5">
        <v>341.9</v>
      </c>
      <c r="N6" s="5">
        <v>387</v>
      </c>
    </row>
    <row r="7" spans="1:14" ht="12.75">
      <c r="A7" s="2" t="s">
        <v>3</v>
      </c>
      <c r="B7" s="6">
        <v>116.7</v>
      </c>
      <c r="C7" s="5">
        <v>120.1</v>
      </c>
      <c r="D7" s="5">
        <v>135.5</v>
      </c>
      <c r="E7" s="5">
        <v>138.3</v>
      </c>
      <c r="F7" s="5">
        <v>148.7</v>
      </c>
      <c r="G7" s="5">
        <v>178.7</v>
      </c>
      <c r="H7" s="5">
        <v>197.4</v>
      </c>
      <c r="I7" s="12">
        <v>243.5</v>
      </c>
      <c r="J7" s="12">
        <v>250.9</v>
      </c>
      <c r="K7" s="12">
        <v>258.9</v>
      </c>
      <c r="L7" s="6">
        <v>284.3</v>
      </c>
      <c r="M7" s="5">
        <v>351.6</v>
      </c>
      <c r="N7" s="5">
        <v>394.2</v>
      </c>
    </row>
    <row r="8" spans="1:14" ht="12.75">
      <c r="A8" s="2" t="s">
        <v>4</v>
      </c>
      <c r="B8" s="4">
        <v>117.3</v>
      </c>
      <c r="C8" s="3">
        <v>122</v>
      </c>
      <c r="D8" s="3">
        <v>131.3</v>
      </c>
      <c r="E8" s="3">
        <v>142.5</v>
      </c>
      <c r="F8" s="3">
        <v>147.8</v>
      </c>
      <c r="G8" s="3">
        <v>179.3</v>
      </c>
      <c r="H8" s="3">
        <v>198.9</v>
      </c>
      <c r="I8" s="12">
        <v>259.6</v>
      </c>
      <c r="J8" s="12">
        <v>247.9</v>
      </c>
      <c r="K8" s="12">
        <v>261.4</v>
      </c>
      <c r="L8" s="4">
        <v>290.4</v>
      </c>
      <c r="M8" s="3">
        <v>355.2</v>
      </c>
      <c r="N8" s="3">
        <v>403.3</v>
      </c>
    </row>
    <row r="9" spans="1:14" ht="12.75">
      <c r="A9" s="2" t="s">
        <v>5</v>
      </c>
      <c r="B9" s="4">
        <v>114.7</v>
      </c>
      <c r="C9" s="3">
        <v>119.3</v>
      </c>
      <c r="D9" s="3">
        <v>129.7</v>
      </c>
      <c r="E9" s="3">
        <v>138.3</v>
      </c>
      <c r="F9" s="3">
        <v>150.1</v>
      </c>
      <c r="G9" s="3">
        <v>179.2</v>
      </c>
      <c r="H9" s="3">
        <v>198.2</v>
      </c>
      <c r="I9" s="12">
        <v>269.9</v>
      </c>
      <c r="J9" s="12">
        <v>242.2</v>
      </c>
      <c r="K9" s="12">
        <v>268.7</v>
      </c>
      <c r="L9" s="4">
        <v>295.9</v>
      </c>
      <c r="M9" s="3">
        <v>365.2</v>
      </c>
      <c r="N9" s="3">
        <v>398.4</v>
      </c>
    </row>
    <row r="10" spans="1:14" ht="12.75">
      <c r="A10" s="2" t="s">
        <v>6</v>
      </c>
      <c r="B10" s="4">
        <v>112.7</v>
      </c>
      <c r="C10" s="3">
        <v>120.1</v>
      </c>
      <c r="D10" s="3">
        <v>129.5</v>
      </c>
      <c r="E10" s="3">
        <v>134</v>
      </c>
      <c r="F10" s="3">
        <v>154.5</v>
      </c>
      <c r="G10" s="3">
        <v>178.5</v>
      </c>
      <c r="H10" s="3">
        <v>203.5</v>
      </c>
      <c r="I10" s="12">
        <v>253.1</v>
      </c>
      <c r="J10" s="12">
        <v>240.1</v>
      </c>
      <c r="K10" s="12">
        <v>261.9</v>
      </c>
      <c r="L10" s="4">
        <v>311.4</v>
      </c>
      <c r="M10" s="3">
        <v>371.6</v>
      </c>
      <c r="N10" s="3">
        <v>401.2</v>
      </c>
    </row>
    <row r="11" spans="1:14" ht="12.75">
      <c r="A11" s="2" t="s">
        <v>7</v>
      </c>
      <c r="B11" s="4">
        <v>110.8</v>
      </c>
      <c r="C11" s="3">
        <v>119.6</v>
      </c>
      <c r="D11" s="3">
        <v>124.9</v>
      </c>
      <c r="E11" s="3">
        <v>130</v>
      </c>
      <c r="F11" s="3">
        <v>152.5</v>
      </c>
      <c r="G11" s="3">
        <v>179.8</v>
      </c>
      <c r="H11" s="3">
        <v>200.5</v>
      </c>
      <c r="I11" s="12">
        <v>245.8</v>
      </c>
      <c r="J11" s="12">
        <v>243.6</v>
      </c>
      <c r="K11" s="12">
        <v>263.5</v>
      </c>
      <c r="L11" s="4">
        <v>304.4</v>
      </c>
      <c r="M11" s="3">
        <v>368</v>
      </c>
      <c r="N11" s="3">
        <v>383.1</v>
      </c>
    </row>
    <row r="12" spans="1:14" ht="12.75">
      <c r="A12" s="2" t="s">
        <v>8</v>
      </c>
      <c r="B12" s="4">
        <v>112.8</v>
      </c>
      <c r="C12" s="3">
        <v>118.9</v>
      </c>
      <c r="D12" s="3">
        <v>123.7</v>
      </c>
      <c r="E12" s="3">
        <v>128.4</v>
      </c>
      <c r="F12" s="3">
        <v>153.4</v>
      </c>
      <c r="G12" s="3">
        <v>178.2</v>
      </c>
      <c r="H12" s="3">
        <v>204.8</v>
      </c>
      <c r="I12" s="12">
        <v>233.5</v>
      </c>
      <c r="J12" s="12">
        <v>246.7</v>
      </c>
      <c r="K12" s="12">
        <v>258</v>
      </c>
      <c r="L12" s="4">
        <v>300</v>
      </c>
      <c r="M12" s="3">
        <v>364.4</v>
      </c>
      <c r="N12" s="3">
        <v>382.8</v>
      </c>
    </row>
    <row r="13" spans="1:14" ht="12.75">
      <c r="A13" s="2" t="s">
        <v>9</v>
      </c>
      <c r="B13" s="6">
        <v>109.3</v>
      </c>
      <c r="C13" s="5">
        <v>120.6</v>
      </c>
      <c r="D13" s="5">
        <v>122.5</v>
      </c>
      <c r="E13" s="5">
        <v>131.5</v>
      </c>
      <c r="F13" s="5">
        <v>157.3</v>
      </c>
      <c r="G13" s="5">
        <v>180.7</v>
      </c>
      <c r="H13" s="5">
        <v>207.1</v>
      </c>
      <c r="I13" s="12">
        <v>229.1</v>
      </c>
      <c r="J13" s="12">
        <v>244.3</v>
      </c>
      <c r="K13" s="12">
        <v>274.4</v>
      </c>
      <c r="L13" s="6">
        <v>298.8</v>
      </c>
      <c r="M13" s="5">
        <v>364.1</v>
      </c>
      <c r="N13" s="5">
        <v>387.5</v>
      </c>
    </row>
    <row r="14" spans="1:14" ht="12.75">
      <c r="A14" s="2" t="s">
        <v>10</v>
      </c>
      <c r="B14" s="6">
        <v>110.7</v>
      </c>
      <c r="C14" s="5">
        <v>126.1</v>
      </c>
      <c r="D14" s="5">
        <v>124.5</v>
      </c>
      <c r="E14" s="5">
        <v>128</v>
      </c>
      <c r="F14" s="5">
        <v>157</v>
      </c>
      <c r="G14" s="5">
        <v>181.9</v>
      </c>
      <c r="H14" s="5">
        <v>204.3</v>
      </c>
      <c r="I14" s="12">
        <v>230.3</v>
      </c>
      <c r="J14" s="12">
        <v>242.6</v>
      </c>
      <c r="K14" s="12">
        <v>274.6</v>
      </c>
      <c r="L14" s="6">
        <v>308</v>
      </c>
      <c r="M14" s="5">
        <v>353.1</v>
      </c>
      <c r="N14" s="5">
        <v>392.5</v>
      </c>
    </row>
    <row r="15" spans="1:14" ht="12.75">
      <c r="A15" s="2" t="s">
        <v>11</v>
      </c>
      <c r="B15" s="5">
        <v>109.5</v>
      </c>
      <c r="C15" s="5">
        <v>126.3</v>
      </c>
      <c r="D15" s="5">
        <v>125.8</v>
      </c>
      <c r="E15" s="5">
        <v>133.4</v>
      </c>
      <c r="F15" s="5">
        <v>164.1</v>
      </c>
      <c r="G15" s="5">
        <v>184</v>
      </c>
      <c r="H15" s="5">
        <v>200</v>
      </c>
      <c r="I15" s="12">
        <v>229.5</v>
      </c>
      <c r="J15" s="12">
        <v>243.3</v>
      </c>
      <c r="K15" s="12">
        <v>271.9</v>
      </c>
      <c r="L15" s="5">
        <v>316.4</v>
      </c>
      <c r="M15" s="5">
        <v>357.6</v>
      </c>
      <c r="N15" s="5">
        <v>409.4</v>
      </c>
    </row>
    <row r="16" spans="27:28" ht="12.75">
      <c r="AA16" s="13"/>
      <c r="AB16" s="13"/>
    </row>
    <row r="17" spans="1:14" ht="12.75">
      <c r="A17" s="28"/>
      <c r="B17" s="8">
        <v>1983</v>
      </c>
      <c r="C17" s="8">
        <v>1984</v>
      </c>
      <c r="D17" s="8">
        <v>1985</v>
      </c>
      <c r="E17" s="8">
        <v>1986</v>
      </c>
      <c r="F17" s="9">
        <v>1987</v>
      </c>
      <c r="G17" s="9">
        <v>1988</v>
      </c>
      <c r="H17" s="9">
        <v>1989</v>
      </c>
      <c r="I17" s="8">
        <v>1990</v>
      </c>
      <c r="J17" s="8">
        <v>1991</v>
      </c>
      <c r="K17" s="8">
        <v>1992</v>
      </c>
      <c r="L17" s="8">
        <v>1993</v>
      </c>
      <c r="M17" s="49">
        <v>1994</v>
      </c>
      <c r="N17" s="22">
        <v>1995</v>
      </c>
    </row>
    <row r="18" spans="1:14" ht="12.75">
      <c r="A18" s="2" t="s">
        <v>0</v>
      </c>
      <c r="B18" s="5">
        <v>416.2</v>
      </c>
      <c r="C18" s="5">
        <v>423.3</v>
      </c>
      <c r="D18" s="5">
        <v>400.1</v>
      </c>
      <c r="E18" s="5">
        <v>420.4</v>
      </c>
      <c r="F18" s="12">
        <v>421.5</v>
      </c>
      <c r="G18" s="12">
        <v>428.1</v>
      </c>
      <c r="H18" s="12">
        <v>420.9</v>
      </c>
      <c r="I18" s="7">
        <v>416.1</v>
      </c>
      <c r="J18" s="5">
        <v>421.7</v>
      </c>
      <c r="K18" s="5">
        <v>438</v>
      </c>
      <c r="L18" s="5">
        <v>430.5</v>
      </c>
      <c r="M18" s="53">
        <v>482.8</v>
      </c>
      <c r="N18" s="6">
        <v>159.8</v>
      </c>
    </row>
    <row r="19" spans="1:14" ht="12.75">
      <c r="A19" s="2" t="s">
        <v>1</v>
      </c>
      <c r="B19" s="5">
        <v>424</v>
      </c>
      <c r="C19" s="5">
        <v>415.5</v>
      </c>
      <c r="D19" s="5">
        <v>396.2</v>
      </c>
      <c r="E19" s="3">
        <v>427.9</v>
      </c>
      <c r="F19" s="12">
        <v>426.6</v>
      </c>
      <c r="G19" s="12">
        <v>427.8</v>
      </c>
      <c r="H19" s="12">
        <v>429.3</v>
      </c>
      <c r="I19" s="6">
        <v>414.7</v>
      </c>
      <c r="J19" s="5">
        <v>424</v>
      </c>
      <c r="K19" s="5">
        <v>438</v>
      </c>
      <c r="L19" s="5">
        <v>433.1</v>
      </c>
      <c r="M19" s="53">
        <v>559.7</v>
      </c>
      <c r="N19" s="6">
        <v>159.6</v>
      </c>
    </row>
    <row r="20" spans="1:14" ht="12.75">
      <c r="A20" s="2" t="s">
        <v>2</v>
      </c>
      <c r="B20" s="5">
        <v>437.1</v>
      </c>
      <c r="C20" s="5">
        <v>421.5</v>
      </c>
      <c r="D20" s="5">
        <v>399.1</v>
      </c>
      <c r="E20" s="5">
        <v>426.3</v>
      </c>
      <c r="F20" s="12">
        <v>423.3</v>
      </c>
      <c r="G20" s="12">
        <v>422.4</v>
      </c>
      <c r="H20" s="12">
        <v>422</v>
      </c>
      <c r="I20" s="6">
        <v>421.4</v>
      </c>
      <c r="J20" s="5">
        <v>424.8</v>
      </c>
      <c r="K20" s="5">
        <v>442</v>
      </c>
      <c r="L20" s="5">
        <v>431.6</v>
      </c>
      <c r="M20" s="53">
        <v>574.6</v>
      </c>
      <c r="N20" s="6">
        <v>159.6</v>
      </c>
    </row>
    <row r="21" spans="1:14" ht="12.75">
      <c r="A21" s="2" t="s">
        <v>3</v>
      </c>
      <c r="B21" s="5">
        <v>447.5</v>
      </c>
      <c r="C21" s="5">
        <v>429.8</v>
      </c>
      <c r="D21" s="5">
        <v>410</v>
      </c>
      <c r="E21" s="5">
        <v>431.2</v>
      </c>
      <c r="F21" s="12">
        <v>426.3</v>
      </c>
      <c r="G21" s="12">
        <v>429.4</v>
      </c>
      <c r="H21" s="12">
        <v>428.4</v>
      </c>
      <c r="I21" s="6">
        <v>429.6</v>
      </c>
      <c r="J21" s="5">
        <v>427.3</v>
      </c>
      <c r="K21" s="5">
        <v>442</v>
      </c>
      <c r="L21" s="5">
        <v>437.4</v>
      </c>
      <c r="M21" s="53">
        <v>583</v>
      </c>
      <c r="N21" s="6">
        <v>160.1</v>
      </c>
    </row>
    <row r="22" spans="1:14" ht="12.75">
      <c r="A22" s="2" t="s">
        <v>4</v>
      </c>
      <c r="B22" s="3">
        <v>467</v>
      </c>
      <c r="C22" s="3">
        <v>434.3</v>
      </c>
      <c r="D22" s="3">
        <v>413.2</v>
      </c>
      <c r="E22" s="3">
        <v>434.8</v>
      </c>
      <c r="F22" s="12">
        <v>431.2</v>
      </c>
      <c r="G22" s="12">
        <v>437.7</v>
      </c>
      <c r="H22" s="12">
        <v>429.5</v>
      </c>
      <c r="I22" s="4">
        <v>433.4</v>
      </c>
      <c r="J22" s="3">
        <v>427.1</v>
      </c>
      <c r="K22" s="3">
        <v>442</v>
      </c>
      <c r="L22" s="3">
        <v>440.4</v>
      </c>
      <c r="M22" s="52">
        <v>596.8</v>
      </c>
      <c r="N22" s="4">
        <v>161</v>
      </c>
    </row>
    <row r="23" spans="1:14" ht="12.75">
      <c r="A23" s="2" t="s">
        <v>5</v>
      </c>
      <c r="B23" s="3">
        <v>462.6</v>
      </c>
      <c r="C23" s="3">
        <v>432.2</v>
      </c>
      <c r="D23" s="3">
        <v>410.1</v>
      </c>
      <c r="E23" s="3">
        <v>435.2</v>
      </c>
      <c r="F23" s="12">
        <v>428.9</v>
      </c>
      <c r="G23" s="12">
        <v>433.4</v>
      </c>
      <c r="H23" s="12">
        <v>413.3</v>
      </c>
      <c r="I23" s="4">
        <v>451</v>
      </c>
      <c r="J23" s="3">
        <v>420.2</v>
      </c>
      <c r="K23" s="3">
        <v>442.4</v>
      </c>
      <c r="L23" s="3">
        <v>438.4</v>
      </c>
      <c r="M23" s="52">
        <v>596.9</v>
      </c>
      <c r="N23" s="4">
        <v>160.8</v>
      </c>
    </row>
    <row r="24" spans="1:14" ht="12.75">
      <c r="A24" s="2" t="s">
        <v>6</v>
      </c>
      <c r="B24" s="3">
        <v>449.1</v>
      </c>
      <c r="C24" s="3">
        <v>421.3</v>
      </c>
      <c r="D24" s="3">
        <v>409</v>
      </c>
      <c r="E24" s="3">
        <v>431.6</v>
      </c>
      <c r="F24" s="12">
        <v>422.7</v>
      </c>
      <c r="G24" s="12">
        <v>428.8</v>
      </c>
      <c r="H24" s="12">
        <v>423.6</v>
      </c>
      <c r="I24" s="4">
        <v>439.7</v>
      </c>
      <c r="J24" s="3">
        <v>430.4</v>
      </c>
      <c r="K24" s="3">
        <v>434.1</v>
      </c>
      <c r="L24" s="3">
        <v>435.9</v>
      </c>
      <c r="M24" s="52">
        <v>621.7</v>
      </c>
      <c r="N24" s="4">
        <v>161.3</v>
      </c>
    </row>
    <row r="25" spans="1:14" ht="12.75">
      <c r="A25" s="2" t="s">
        <v>7</v>
      </c>
      <c r="B25" s="3">
        <v>416.6</v>
      </c>
      <c r="C25" s="3">
        <v>403.7</v>
      </c>
      <c r="D25" s="3">
        <v>406.9</v>
      </c>
      <c r="E25" s="3">
        <v>415.9</v>
      </c>
      <c r="F25" s="12">
        <v>422.6</v>
      </c>
      <c r="G25" s="12">
        <v>418.4</v>
      </c>
      <c r="H25" s="12">
        <v>422.3</v>
      </c>
      <c r="I25" s="4">
        <v>438.4</v>
      </c>
      <c r="J25" s="3">
        <v>424</v>
      </c>
      <c r="K25" s="3">
        <v>426.6</v>
      </c>
      <c r="L25" s="3">
        <v>428.4</v>
      </c>
      <c r="M25" s="52">
        <v>621.9</v>
      </c>
      <c r="N25" s="4">
        <v>161.9</v>
      </c>
    </row>
    <row r="26" spans="1:14" ht="12.75">
      <c r="A26" s="2" t="s">
        <v>8</v>
      </c>
      <c r="B26" s="3">
        <v>418.4</v>
      </c>
      <c r="C26" s="3">
        <v>398.5</v>
      </c>
      <c r="D26" s="3">
        <v>405</v>
      </c>
      <c r="E26" s="3">
        <v>412.3</v>
      </c>
      <c r="F26" s="12">
        <v>423.1</v>
      </c>
      <c r="G26" s="12">
        <v>409.6</v>
      </c>
      <c r="H26" s="12">
        <v>414.1</v>
      </c>
      <c r="I26" s="4">
        <v>411.1</v>
      </c>
      <c r="J26" s="3">
        <v>428.6</v>
      </c>
      <c r="K26" s="3">
        <v>421</v>
      </c>
      <c r="L26" s="3">
        <v>422.8</v>
      </c>
      <c r="M26" s="52">
        <v>626.2</v>
      </c>
      <c r="N26" s="4">
        <v>161.7</v>
      </c>
    </row>
    <row r="27" spans="1:14" ht="12.75">
      <c r="A27" s="2" t="s">
        <v>9</v>
      </c>
      <c r="B27" s="5">
        <v>407.4</v>
      </c>
      <c r="C27" s="5">
        <v>394.2</v>
      </c>
      <c r="D27" s="5">
        <v>399.4</v>
      </c>
      <c r="E27" s="5">
        <v>413.2</v>
      </c>
      <c r="F27" s="12">
        <v>422.1</v>
      </c>
      <c r="G27" s="12">
        <v>416.7</v>
      </c>
      <c r="H27" s="12">
        <v>406.5</v>
      </c>
      <c r="I27" s="6">
        <v>414.6</v>
      </c>
      <c r="J27" s="5">
        <v>417.6</v>
      </c>
      <c r="K27" s="5">
        <v>419</v>
      </c>
      <c r="L27" s="5">
        <v>422.9</v>
      </c>
      <c r="M27" s="53">
        <v>644.7</v>
      </c>
      <c r="N27" s="6">
        <v>164.2</v>
      </c>
    </row>
    <row r="28" spans="1:14" ht="12.75">
      <c r="A28" s="2" t="s">
        <v>10</v>
      </c>
      <c r="B28" s="5">
        <v>407.8</v>
      </c>
      <c r="C28" s="5">
        <v>395.6</v>
      </c>
      <c r="D28" s="5">
        <v>412.6</v>
      </c>
      <c r="E28" s="5">
        <v>408.1</v>
      </c>
      <c r="F28" s="12">
        <v>412.9</v>
      </c>
      <c r="G28" s="12">
        <v>418.5</v>
      </c>
      <c r="H28" s="12">
        <v>412.5</v>
      </c>
      <c r="I28" s="6">
        <v>413.4</v>
      </c>
      <c r="J28" s="5">
        <v>424.8</v>
      </c>
      <c r="K28" s="5">
        <v>421.2</v>
      </c>
      <c r="L28" s="5">
        <v>427.8</v>
      </c>
      <c r="M28" s="53">
        <v>667.5</v>
      </c>
      <c r="N28" s="6">
        <v>164.6</v>
      </c>
    </row>
    <row r="29" spans="1:14" ht="12.75">
      <c r="A29" s="2" t="s">
        <v>11</v>
      </c>
      <c r="B29" s="5">
        <v>408.7</v>
      </c>
      <c r="C29" s="5">
        <v>395.9</v>
      </c>
      <c r="D29" s="5">
        <v>414</v>
      </c>
      <c r="E29" s="5">
        <v>419.8</v>
      </c>
      <c r="F29" s="12">
        <v>417.7</v>
      </c>
      <c r="G29" s="12">
        <v>420.6</v>
      </c>
      <c r="H29" s="12">
        <v>407.1</v>
      </c>
      <c r="I29" s="5">
        <v>410.8</v>
      </c>
      <c r="J29" s="5">
        <v>435.9</v>
      </c>
      <c r="K29" s="5">
        <v>424.8</v>
      </c>
      <c r="L29" s="5">
        <v>434</v>
      </c>
      <c r="M29" s="53">
        <v>672</v>
      </c>
      <c r="N29" s="6">
        <v>165.1</v>
      </c>
    </row>
    <row r="30" spans="13:28" ht="12.75">
      <c r="M30" s="13"/>
      <c r="N30" s="13"/>
      <c r="AA30" s="13"/>
      <c r="AB30" s="13"/>
    </row>
    <row r="31" spans="1:28" ht="12.75">
      <c r="A31" s="28"/>
      <c r="B31" s="8">
        <v>1996</v>
      </c>
      <c r="C31" s="49">
        <v>1997</v>
      </c>
      <c r="D31" s="48">
        <v>1998</v>
      </c>
      <c r="E31" s="9">
        <v>1999</v>
      </c>
      <c r="M31" s="13"/>
      <c r="N31" s="13"/>
      <c r="AA31" s="13"/>
      <c r="AB31" s="13"/>
    </row>
    <row r="32" spans="1:28" ht="12.75">
      <c r="A32" s="2" t="s">
        <v>0</v>
      </c>
      <c r="B32" s="5">
        <v>165.7</v>
      </c>
      <c r="C32" s="53">
        <v>177.3</v>
      </c>
      <c r="D32" s="18">
        <v>105.8</v>
      </c>
      <c r="E32" s="12">
        <v>106.3</v>
      </c>
      <c r="M32" s="13"/>
      <c r="N32" s="13"/>
      <c r="AA32" s="13"/>
      <c r="AB32" s="13"/>
    </row>
    <row r="33" spans="1:28" ht="12.75">
      <c r="A33" s="2" t="s">
        <v>1</v>
      </c>
      <c r="B33" s="3">
        <v>165.9</v>
      </c>
      <c r="C33" s="52">
        <v>178.9</v>
      </c>
      <c r="D33" s="18">
        <v>106.2</v>
      </c>
      <c r="E33" s="12">
        <v>104.4</v>
      </c>
      <c r="M33" s="13"/>
      <c r="N33" s="13"/>
      <c r="AA33" s="13"/>
      <c r="AB33" s="13"/>
    </row>
    <row r="34" spans="1:28" ht="12.75">
      <c r="A34" s="2" t="s">
        <v>2</v>
      </c>
      <c r="B34" s="5">
        <v>166.6</v>
      </c>
      <c r="C34" s="53">
        <v>180.3</v>
      </c>
      <c r="D34" s="18">
        <v>106.7</v>
      </c>
      <c r="E34" s="12">
        <v>104.3</v>
      </c>
      <c r="M34" s="13"/>
      <c r="N34" s="13"/>
      <c r="AA34" s="13"/>
      <c r="AB34" s="13"/>
    </row>
    <row r="35" spans="1:28" ht="12.75">
      <c r="A35" s="2" t="s">
        <v>3</v>
      </c>
      <c r="B35" s="5">
        <v>167</v>
      </c>
      <c r="C35" s="53">
        <v>182.1</v>
      </c>
      <c r="D35" s="18">
        <v>108.3</v>
      </c>
      <c r="E35" s="12">
        <v>104.4</v>
      </c>
      <c r="M35" s="13"/>
      <c r="N35" s="13"/>
      <c r="AA35" s="13"/>
      <c r="AB35" s="13"/>
    </row>
    <row r="36" spans="1:28" ht="12.75">
      <c r="A36" s="2" t="s">
        <v>4</v>
      </c>
      <c r="B36" s="3">
        <v>167.7</v>
      </c>
      <c r="C36" s="52">
        <v>184.6</v>
      </c>
      <c r="D36" s="6">
        <v>109.1</v>
      </c>
      <c r="E36" s="12">
        <v>105.8</v>
      </c>
      <c r="M36" s="13"/>
      <c r="N36" s="13"/>
      <c r="AA36" s="13"/>
      <c r="AB36" s="13"/>
    </row>
    <row r="37" spans="1:28" ht="12.75">
      <c r="A37" s="2" t="s">
        <v>5</v>
      </c>
      <c r="B37" s="3">
        <v>169.6</v>
      </c>
      <c r="C37" s="52">
        <v>185</v>
      </c>
      <c r="D37" s="6">
        <v>109.7</v>
      </c>
      <c r="E37" s="12">
        <v>106.5</v>
      </c>
      <c r="M37" s="13"/>
      <c r="N37" s="13"/>
      <c r="AA37" s="13"/>
      <c r="AB37" s="13"/>
    </row>
    <row r="38" spans="1:28" ht="12.75">
      <c r="A38" s="2" t="s">
        <v>6</v>
      </c>
      <c r="B38" s="3">
        <v>169.8</v>
      </c>
      <c r="C38" s="52">
        <v>184.9</v>
      </c>
      <c r="D38" s="18">
        <v>108.6</v>
      </c>
      <c r="E38" s="12">
        <v>106.5</v>
      </c>
      <c r="M38" s="13"/>
      <c r="N38" s="13"/>
      <c r="AA38" s="13"/>
      <c r="AB38" s="13"/>
    </row>
    <row r="39" spans="1:28" ht="12.75">
      <c r="A39" s="2" t="s">
        <v>7</v>
      </c>
      <c r="B39" s="3">
        <v>170.6</v>
      </c>
      <c r="C39" s="52">
        <v>184.4</v>
      </c>
      <c r="D39" s="18">
        <v>108</v>
      </c>
      <c r="E39" s="12">
        <v>107.4</v>
      </c>
      <c r="M39" s="13"/>
      <c r="N39" s="13"/>
      <c r="AA39" s="13"/>
      <c r="AB39" s="13"/>
    </row>
    <row r="40" spans="1:28" ht="12.75">
      <c r="A40" s="2" t="s">
        <v>8</v>
      </c>
      <c r="B40" s="3">
        <v>171.1</v>
      </c>
      <c r="C40" s="52">
        <v>184.3</v>
      </c>
      <c r="D40" s="18">
        <v>105.2</v>
      </c>
      <c r="E40" s="12">
        <v>107.3</v>
      </c>
      <c r="M40" s="13"/>
      <c r="N40" s="13"/>
      <c r="AA40" s="13"/>
      <c r="AB40" s="13"/>
    </row>
    <row r="41" spans="1:28" ht="12.75">
      <c r="A41" s="2" t="s">
        <v>9</v>
      </c>
      <c r="B41" s="5">
        <v>170.7</v>
      </c>
      <c r="C41" s="53">
        <v>184.6</v>
      </c>
      <c r="D41" s="18">
        <v>102.7</v>
      </c>
      <c r="E41" s="12">
        <v>106.8</v>
      </c>
      <c r="M41" s="13"/>
      <c r="N41" s="13"/>
      <c r="AA41" s="13"/>
      <c r="AB41" s="13"/>
    </row>
    <row r="42" spans="1:28" ht="12.75">
      <c r="A42" s="2" t="s">
        <v>10</v>
      </c>
      <c r="B42" s="5">
        <v>172.2</v>
      </c>
      <c r="C42" s="53">
        <v>185.2</v>
      </c>
      <c r="D42" s="18">
        <v>101.6</v>
      </c>
      <c r="E42" s="2">
        <v>106.8</v>
      </c>
      <c r="M42" s="13"/>
      <c r="N42" s="13"/>
      <c r="AA42" s="13"/>
      <c r="AB42" s="13"/>
    </row>
    <row r="43" spans="1:28" ht="12.75">
      <c r="A43" s="2" t="s">
        <v>11</v>
      </c>
      <c r="B43" s="5">
        <v>173.2</v>
      </c>
      <c r="C43" s="53">
        <v>185.7</v>
      </c>
      <c r="D43" s="18">
        <v>104</v>
      </c>
      <c r="E43" s="2">
        <v>108.7</v>
      </c>
      <c r="M43" s="13"/>
      <c r="N43" s="13"/>
      <c r="AA43" s="13"/>
      <c r="AB43" s="13"/>
    </row>
    <row r="44" spans="13:28" ht="12.75">
      <c r="M44" s="13"/>
      <c r="N44" s="13"/>
      <c r="AA44" s="13"/>
      <c r="AB44" s="13"/>
    </row>
    <row r="45" spans="1:28" ht="12.75">
      <c r="A45" t="s">
        <v>14</v>
      </c>
      <c r="AA45" s="13"/>
      <c r="AB45" s="13"/>
    </row>
    <row r="46" spans="1:28" ht="12.75">
      <c r="A46" t="s">
        <v>50</v>
      </c>
      <c r="AA46" s="13"/>
      <c r="AB46" s="13"/>
    </row>
    <row r="47" ht="12.75">
      <c r="A47" t="s">
        <v>51</v>
      </c>
    </row>
    <row r="48" ht="12.75">
      <c r="A48" t="s">
        <v>28</v>
      </c>
    </row>
    <row r="50" ht="12.75">
      <c r="A50" t="s">
        <v>12</v>
      </c>
    </row>
  </sheetData>
  <printOptions/>
  <pageMargins left="0.984251968503937" right="0.5905511811023623" top="0.7874015748031497" bottom="0.7874015748031497" header="0.5118110236220472" footer="0.5118110236220472"/>
  <pageSetup firstPageNumber="173" useFirstPageNumber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A35">
      <selection activeCell="K11" sqref="K11"/>
    </sheetView>
  </sheetViews>
  <sheetFormatPr defaultColWidth="11.421875" defaultRowHeight="12.75"/>
  <cols>
    <col min="1" max="1" width="9.7109375" style="0" customWidth="1"/>
    <col min="2" max="14" width="5.7109375" style="0" customWidth="1"/>
  </cols>
  <sheetData>
    <row r="1" spans="1:6" ht="12.75">
      <c r="A1" s="11" t="s">
        <v>72</v>
      </c>
      <c r="B1" s="10"/>
      <c r="C1" s="10"/>
      <c r="D1" s="10"/>
      <c r="E1" s="10"/>
      <c r="F1" s="10"/>
    </row>
    <row r="2" ht="12.75">
      <c r="A2" s="1"/>
    </row>
    <row r="3" spans="1:7" ht="12.75">
      <c r="A3" s="9"/>
      <c r="B3" s="8">
        <v>1994</v>
      </c>
      <c r="C3" s="8">
        <v>1995</v>
      </c>
      <c r="D3" s="8">
        <v>1996</v>
      </c>
      <c r="E3" s="9">
        <v>1997</v>
      </c>
      <c r="F3" s="9">
        <v>1998</v>
      </c>
      <c r="G3" s="9">
        <v>1999</v>
      </c>
    </row>
    <row r="4" spans="1:7" ht="12.75">
      <c r="A4" s="2" t="s">
        <v>0</v>
      </c>
      <c r="B4" s="5">
        <v>108.7</v>
      </c>
      <c r="C4" s="5">
        <v>142.65</v>
      </c>
      <c r="D4" s="5">
        <v>150.03</v>
      </c>
      <c r="E4" s="12">
        <v>153.83</v>
      </c>
      <c r="F4" s="5">
        <v>156.84</v>
      </c>
      <c r="G4" s="12">
        <v>169.56</v>
      </c>
    </row>
    <row r="5" spans="1:7" ht="12.75">
      <c r="A5" s="2" t="s">
        <v>1</v>
      </c>
      <c r="B5" s="5">
        <v>120.8</v>
      </c>
      <c r="C5" s="5">
        <v>140.38</v>
      </c>
      <c r="D5" s="3">
        <v>148.57</v>
      </c>
      <c r="E5" s="12">
        <v>156.84</v>
      </c>
      <c r="F5" s="5">
        <v>157.01</v>
      </c>
      <c r="G5" s="21">
        <v>167.58</v>
      </c>
    </row>
    <row r="6" spans="1:7" ht="12.75">
      <c r="A6" s="2" t="s">
        <v>2</v>
      </c>
      <c r="B6" s="5">
        <v>122.1</v>
      </c>
      <c r="C6" s="5">
        <v>143.04</v>
      </c>
      <c r="D6" s="5">
        <v>146.56</v>
      </c>
      <c r="E6" s="12">
        <v>153.89</v>
      </c>
      <c r="F6" s="12">
        <v>159.2</v>
      </c>
      <c r="G6" s="21">
        <v>170.02</v>
      </c>
    </row>
    <row r="7" spans="1:7" ht="12.75">
      <c r="A7" s="2" t="s">
        <v>3</v>
      </c>
      <c r="B7" s="5">
        <v>120.6</v>
      </c>
      <c r="C7" s="5">
        <v>144.06</v>
      </c>
      <c r="D7" s="5">
        <v>150.73</v>
      </c>
      <c r="E7" s="12">
        <v>159.5</v>
      </c>
      <c r="F7" s="12">
        <v>159.5</v>
      </c>
      <c r="G7" s="21">
        <v>171.92</v>
      </c>
    </row>
    <row r="8" spans="1:7" ht="12.75">
      <c r="A8" s="2" t="s">
        <v>4</v>
      </c>
      <c r="B8" s="3">
        <v>122.8</v>
      </c>
      <c r="C8" s="3">
        <v>143.67</v>
      </c>
      <c r="D8" s="3">
        <v>154.09</v>
      </c>
      <c r="E8" s="12">
        <v>160.39</v>
      </c>
      <c r="F8" s="12">
        <v>161.4</v>
      </c>
      <c r="G8" s="12">
        <v>171.83</v>
      </c>
    </row>
    <row r="9" spans="1:8" ht="12.75">
      <c r="A9" s="2" t="s">
        <v>5</v>
      </c>
      <c r="B9" s="3">
        <v>123.7</v>
      </c>
      <c r="C9" s="3">
        <v>143.32</v>
      </c>
      <c r="D9" s="3">
        <v>149.44</v>
      </c>
      <c r="E9" s="5">
        <v>163.73</v>
      </c>
      <c r="F9" s="12">
        <v>161.2</v>
      </c>
      <c r="G9" s="12">
        <v>170.46</v>
      </c>
      <c r="H9" s="14"/>
    </row>
    <row r="10" spans="1:7" ht="12.75">
      <c r="A10" s="2" t="s">
        <v>6</v>
      </c>
      <c r="B10" s="3">
        <v>127.17</v>
      </c>
      <c r="C10" s="3">
        <v>141.97</v>
      </c>
      <c r="D10" s="3">
        <v>150.96</v>
      </c>
      <c r="E10" s="5">
        <v>163.58</v>
      </c>
      <c r="F10" s="12">
        <v>161.33425736681974</v>
      </c>
      <c r="G10" s="12">
        <v>170.8</v>
      </c>
    </row>
    <row r="11" spans="1:7" ht="12.75">
      <c r="A11" s="2" t="s">
        <v>7</v>
      </c>
      <c r="B11" s="3">
        <v>129.7</v>
      </c>
      <c r="C11" s="3">
        <v>140.2</v>
      </c>
      <c r="D11" s="3">
        <v>153.81</v>
      </c>
      <c r="E11" s="5">
        <v>161.94</v>
      </c>
      <c r="F11" s="12">
        <v>161.9573608212728</v>
      </c>
      <c r="G11" s="12">
        <v>170.4</v>
      </c>
    </row>
    <row r="12" spans="1:7" ht="12.75">
      <c r="A12" s="2" t="s">
        <v>8</v>
      </c>
      <c r="B12" s="3">
        <v>131.94</v>
      </c>
      <c r="C12" s="3">
        <v>143.07</v>
      </c>
      <c r="D12" s="3">
        <v>154.53</v>
      </c>
      <c r="E12" s="5">
        <v>157.43</v>
      </c>
      <c r="F12" s="12">
        <v>162.61716248452942</v>
      </c>
      <c r="G12" s="12">
        <v>172.4</v>
      </c>
    </row>
    <row r="13" spans="1:7" ht="12.75">
      <c r="A13" s="2" t="s">
        <v>9</v>
      </c>
      <c r="B13" s="5">
        <v>136.34</v>
      </c>
      <c r="C13" s="5">
        <v>145.6</v>
      </c>
      <c r="D13" s="5">
        <v>153.81</v>
      </c>
      <c r="E13" s="5">
        <v>159.73</v>
      </c>
      <c r="F13" s="12">
        <v>163.58041531088418</v>
      </c>
      <c r="G13" s="12">
        <v>170.1</v>
      </c>
    </row>
    <row r="14" spans="1:7" ht="12.75">
      <c r="A14" s="2" t="s">
        <v>10</v>
      </c>
      <c r="B14" s="5">
        <v>137.12</v>
      </c>
      <c r="C14" s="5">
        <v>150.43</v>
      </c>
      <c r="D14" s="5">
        <v>149.56</v>
      </c>
      <c r="E14" s="5">
        <v>157.39</v>
      </c>
      <c r="F14" s="12">
        <v>165.46044064274295</v>
      </c>
      <c r="G14" s="2">
        <v>169.2</v>
      </c>
    </row>
    <row r="15" spans="1:7" ht="12.75">
      <c r="A15" s="2" t="s">
        <v>11</v>
      </c>
      <c r="B15" s="5">
        <v>139.98</v>
      </c>
      <c r="C15" s="5">
        <v>148.38</v>
      </c>
      <c r="D15" s="5">
        <v>149.31</v>
      </c>
      <c r="E15" s="5">
        <v>157.78</v>
      </c>
      <c r="F15" s="12">
        <v>169.27796901705233</v>
      </c>
      <c r="G15" s="2">
        <v>170.6</v>
      </c>
    </row>
    <row r="16" ht="12.75">
      <c r="A16" t="s">
        <v>31</v>
      </c>
    </row>
    <row r="17" ht="12.75">
      <c r="A17" t="s">
        <v>17</v>
      </c>
    </row>
    <row r="21" spans="1:14" ht="12.75">
      <c r="A21" s="11" t="s">
        <v>73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ht="12.75">
      <c r="A22" s="1"/>
    </row>
    <row r="23" spans="1:14" ht="12.75">
      <c r="A23" s="28"/>
      <c r="B23" s="8">
        <v>1982</v>
      </c>
      <c r="C23" s="8">
        <v>1983</v>
      </c>
      <c r="D23" s="8">
        <v>1984</v>
      </c>
      <c r="E23" s="8">
        <v>1985</v>
      </c>
      <c r="F23" s="8">
        <v>1986</v>
      </c>
      <c r="G23" s="9">
        <v>1987</v>
      </c>
      <c r="H23" s="9">
        <v>1988</v>
      </c>
      <c r="I23" s="9">
        <v>1989</v>
      </c>
      <c r="J23" s="8">
        <v>1990</v>
      </c>
      <c r="K23" s="8">
        <v>1991</v>
      </c>
      <c r="L23" s="8">
        <v>1992</v>
      </c>
      <c r="M23" s="8">
        <v>1993</v>
      </c>
      <c r="N23" s="8">
        <v>1994</v>
      </c>
    </row>
    <row r="24" spans="1:14" ht="12.75">
      <c r="A24" s="2" t="s">
        <v>0</v>
      </c>
      <c r="B24" s="5">
        <v>107.9</v>
      </c>
      <c r="C24" s="5">
        <v>121.5</v>
      </c>
      <c r="D24" s="5">
        <v>133.2</v>
      </c>
      <c r="E24" s="5">
        <v>144.5</v>
      </c>
      <c r="F24" s="5">
        <v>160.6</v>
      </c>
      <c r="G24" s="12">
        <v>148.2</v>
      </c>
      <c r="H24" s="12">
        <v>133.4</v>
      </c>
      <c r="I24" s="12">
        <v>132.5</v>
      </c>
      <c r="J24" s="7">
        <v>133.75</v>
      </c>
      <c r="K24" s="5">
        <v>131.8</v>
      </c>
      <c r="L24" s="5">
        <v>131.3</v>
      </c>
      <c r="M24" s="5">
        <v>130.6</v>
      </c>
      <c r="N24" s="5">
        <v>124.3</v>
      </c>
    </row>
    <row r="25" spans="1:14" ht="12.75">
      <c r="A25" s="2" t="s">
        <v>1</v>
      </c>
      <c r="B25" s="5">
        <v>108.7</v>
      </c>
      <c r="C25" s="5">
        <v>122.6</v>
      </c>
      <c r="D25" s="5">
        <v>136.4</v>
      </c>
      <c r="E25" s="5">
        <v>144.6</v>
      </c>
      <c r="F25" s="3">
        <v>161</v>
      </c>
      <c r="G25" s="12">
        <v>142.4</v>
      </c>
      <c r="H25" s="12">
        <v>135.2</v>
      </c>
      <c r="I25" s="12">
        <v>136.3</v>
      </c>
      <c r="J25" s="6">
        <v>136.04</v>
      </c>
      <c r="K25" s="5">
        <v>131</v>
      </c>
      <c r="L25" s="5">
        <v>132.4</v>
      </c>
      <c r="M25" s="5">
        <v>130.7</v>
      </c>
      <c r="N25" s="5">
        <v>136.3</v>
      </c>
    </row>
    <row r="26" spans="1:14" ht="12.75">
      <c r="A26" s="2" t="s">
        <v>2</v>
      </c>
      <c r="B26" s="5">
        <v>108.8</v>
      </c>
      <c r="C26" s="5">
        <v>124.5</v>
      </c>
      <c r="D26" s="5">
        <v>138.3</v>
      </c>
      <c r="E26" s="5">
        <v>147.1</v>
      </c>
      <c r="F26" s="5">
        <v>161.3</v>
      </c>
      <c r="G26" s="12">
        <v>143.6</v>
      </c>
      <c r="H26" s="12">
        <v>134.8</v>
      </c>
      <c r="I26" s="12">
        <v>138.1</v>
      </c>
      <c r="J26" s="6">
        <v>134.63</v>
      </c>
      <c r="K26" s="5">
        <v>130.9</v>
      </c>
      <c r="L26" s="5">
        <v>130.6</v>
      </c>
      <c r="M26" s="5">
        <v>128</v>
      </c>
      <c r="N26" s="5">
        <v>138.2</v>
      </c>
    </row>
    <row r="27" spans="1:14" ht="12.75">
      <c r="A27" s="2" t="s">
        <v>3</v>
      </c>
      <c r="B27" s="5">
        <v>111.4</v>
      </c>
      <c r="C27" s="5">
        <v>125.5</v>
      </c>
      <c r="D27" s="5">
        <v>138.6</v>
      </c>
      <c r="E27" s="5">
        <v>147.8</v>
      </c>
      <c r="F27" s="5">
        <v>161.6</v>
      </c>
      <c r="G27" s="12">
        <v>139.2</v>
      </c>
      <c r="H27" s="12">
        <v>134.2</v>
      </c>
      <c r="I27" s="12">
        <v>136.8</v>
      </c>
      <c r="J27" s="6">
        <v>137.8</v>
      </c>
      <c r="K27" s="5">
        <v>130.1</v>
      </c>
      <c r="L27" s="5">
        <v>129.8</v>
      </c>
      <c r="M27" s="5">
        <v>125.5</v>
      </c>
      <c r="N27" s="5">
        <v>146</v>
      </c>
    </row>
    <row r="28" spans="1:14" ht="12.75">
      <c r="A28" s="2" t="s">
        <v>4</v>
      </c>
      <c r="B28" s="3">
        <v>112.2</v>
      </c>
      <c r="C28" s="3">
        <v>128</v>
      </c>
      <c r="D28" s="3">
        <v>138.7</v>
      </c>
      <c r="E28" s="3">
        <v>148.2</v>
      </c>
      <c r="F28" s="3">
        <v>162.8</v>
      </c>
      <c r="G28" s="12">
        <v>136.4</v>
      </c>
      <c r="H28" s="12">
        <v>135.3</v>
      </c>
      <c r="I28" s="12">
        <v>137.4</v>
      </c>
      <c r="J28" s="4">
        <v>134.6</v>
      </c>
      <c r="K28" s="3">
        <v>129.3</v>
      </c>
      <c r="L28" s="3">
        <v>129.3</v>
      </c>
      <c r="M28" s="3">
        <v>125.6</v>
      </c>
      <c r="N28" s="3">
        <v>150.7</v>
      </c>
    </row>
    <row r="29" spans="1:14" ht="12.75">
      <c r="A29" s="2" t="s">
        <v>5</v>
      </c>
      <c r="B29" s="3">
        <v>112.9</v>
      </c>
      <c r="C29" s="3">
        <v>129.2</v>
      </c>
      <c r="D29" s="3">
        <v>139.7</v>
      </c>
      <c r="E29" s="3">
        <v>150</v>
      </c>
      <c r="F29" s="3">
        <v>162.6</v>
      </c>
      <c r="G29" s="12">
        <v>137.9</v>
      </c>
      <c r="H29" s="12">
        <v>135.2</v>
      </c>
      <c r="I29" s="12">
        <v>137.7</v>
      </c>
      <c r="J29" s="4">
        <v>137.36</v>
      </c>
      <c r="K29" s="3">
        <v>128.5</v>
      </c>
      <c r="L29" s="3">
        <v>129.5</v>
      </c>
      <c r="M29" s="3">
        <v>125.5</v>
      </c>
      <c r="N29" s="3">
        <v>163.3</v>
      </c>
    </row>
    <row r="30" spans="1:14" ht="12.75">
      <c r="A30" s="2" t="s">
        <v>6</v>
      </c>
      <c r="B30" s="3">
        <v>113.7</v>
      </c>
      <c r="C30" s="3">
        <v>130.6</v>
      </c>
      <c r="D30" s="3">
        <v>140.4</v>
      </c>
      <c r="E30" s="3">
        <v>152</v>
      </c>
      <c r="F30" s="3">
        <v>163.8</v>
      </c>
      <c r="G30" s="12">
        <v>140.6</v>
      </c>
      <c r="H30" s="12">
        <v>134.8</v>
      </c>
      <c r="I30" s="12">
        <v>135.1</v>
      </c>
      <c r="J30" s="4">
        <v>137.95</v>
      </c>
      <c r="K30" s="3">
        <v>133.3</v>
      </c>
      <c r="L30" s="3">
        <v>131.5</v>
      </c>
      <c r="M30" s="3">
        <v>125.3</v>
      </c>
      <c r="N30" s="3">
        <v>169.2</v>
      </c>
    </row>
    <row r="31" spans="1:14" ht="12.75">
      <c r="A31" s="2" t="s">
        <v>7</v>
      </c>
      <c r="B31" s="3">
        <v>114.4</v>
      </c>
      <c r="C31" s="3">
        <v>130.7</v>
      </c>
      <c r="D31" s="3">
        <v>141.1</v>
      </c>
      <c r="E31" s="3">
        <v>152.3</v>
      </c>
      <c r="F31" s="3">
        <v>164</v>
      </c>
      <c r="G31">
        <v>138.8</v>
      </c>
      <c r="H31" s="12">
        <v>131.4</v>
      </c>
      <c r="I31" s="12">
        <v>133.9</v>
      </c>
      <c r="J31" s="4">
        <v>136.67</v>
      </c>
      <c r="K31" s="3">
        <v>130.2</v>
      </c>
      <c r="L31" s="3">
        <v>130.4</v>
      </c>
      <c r="M31" s="3">
        <v>125.3</v>
      </c>
      <c r="N31" s="3">
        <v>168.4</v>
      </c>
    </row>
    <row r="32" spans="1:14" ht="12.75">
      <c r="A32" s="2" t="s">
        <v>8</v>
      </c>
      <c r="B32" s="3">
        <v>115.2</v>
      </c>
      <c r="C32" s="3">
        <v>130.8</v>
      </c>
      <c r="D32" s="3">
        <v>141.7</v>
      </c>
      <c r="E32" s="3">
        <v>157</v>
      </c>
      <c r="F32" s="3">
        <v>165.6</v>
      </c>
      <c r="G32" s="12">
        <v>139.4</v>
      </c>
      <c r="H32" s="12">
        <v>133.3</v>
      </c>
      <c r="I32" s="12">
        <v>133.4</v>
      </c>
      <c r="J32" s="4">
        <v>132.52</v>
      </c>
      <c r="K32" s="3">
        <v>132.5</v>
      </c>
      <c r="L32" s="3">
        <v>128</v>
      </c>
      <c r="M32" s="3">
        <v>125.1</v>
      </c>
      <c r="N32" s="3">
        <v>167.9</v>
      </c>
    </row>
    <row r="33" spans="1:14" ht="12.75">
      <c r="A33" s="2" t="s">
        <v>9</v>
      </c>
      <c r="B33" s="5">
        <v>115.9</v>
      </c>
      <c r="C33" s="5">
        <v>131.2</v>
      </c>
      <c r="D33" s="5">
        <v>142.5</v>
      </c>
      <c r="E33" s="5">
        <v>159.5</v>
      </c>
      <c r="F33" s="5">
        <v>165.9</v>
      </c>
      <c r="G33" s="12">
        <v>138.8</v>
      </c>
      <c r="H33" s="12">
        <v>138.2</v>
      </c>
      <c r="I33" s="12">
        <v>134.5</v>
      </c>
      <c r="J33" s="6">
        <v>134</v>
      </c>
      <c r="K33" s="5">
        <v>133.6</v>
      </c>
      <c r="L33" s="5">
        <v>128.6</v>
      </c>
      <c r="M33" s="5">
        <v>125</v>
      </c>
      <c r="N33" s="5">
        <v>166.6</v>
      </c>
    </row>
    <row r="34" spans="1:14" ht="12.75">
      <c r="A34" s="2" t="s">
        <v>10</v>
      </c>
      <c r="B34" s="5">
        <v>115.6</v>
      </c>
      <c r="C34" s="5">
        <v>131.2</v>
      </c>
      <c r="D34" s="5">
        <v>142.2</v>
      </c>
      <c r="E34" s="5">
        <v>160.6</v>
      </c>
      <c r="F34" s="5">
        <v>166.9</v>
      </c>
      <c r="G34" s="12">
        <v>135.8</v>
      </c>
      <c r="H34" s="12">
        <v>133.1</v>
      </c>
      <c r="I34" s="12">
        <v>133.9</v>
      </c>
      <c r="J34" s="6">
        <v>133.51</v>
      </c>
      <c r="K34" s="5">
        <v>131.4</v>
      </c>
      <c r="L34" s="5">
        <v>129.3</v>
      </c>
      <c r="M34" s="5">
        <v>124.9</v>
      </c>
      <c r="N34" s="5">
        <v>177.2</v>
      </c>
    </row>
    <row r="35" spans="1:14" ht="12.75">
      <c r="A35" s="2" t="s">
        <v>11</v>
      </c>
      <c r="B35" s="5">
        <v>119</v>
      </c>
      <c r="C35" s="5">
        <v>131.3</v>
      </c>
      <c r="D35" s="5">
        <v>143.1</v>
      </c>
      <c r="E35" s="5">
        <v>160.4</v>
      </c>
      <c r="F35" s="5">
        <v>167.9</v>
      </c>
      <c r="G35" s="12">
        <v>136.8</v>
      </c>
      <c r="H35" s="12">
        <v>132</v>
      </c>
      <c r="I35" s="12">
        <v>132.4</v>
      </c>
      <c r="J35" s="5">
        <v>130.9</v>
      </c>
      <c r="K35" s="5">
        <v>130</v>
      </c>
      <c r="L35" s="5">
        <v>130</v>
      </c>
      <c r="M35" s="5">
        <v>123.8</v>
      </c>
      <c r="N35" s="5">
        <v>179.2</v>
      </c>
    </row>
    <row r="37" spans="1:6" ht="12.75">
      <c r="A37" s="28"/>
      <c r="B37" s="8">
        <v>1995</v>
      </c>
      <c r="C37" s="8">
        <v>1996</v>
      </c>
      <c r="D37" s="9">
        <v>1997</v>
      </c>
      <c r="E37" s="9">
        <v>1998</v>
      </c>
      <c r="F37" s="9">
        <v>1999</v>
      </c>
    </row>
    <row r="38" spans="1:6" ht="12.75">
      <c r="A38" s="2" t="s">
        <v>0</v>
      </c>
      <c r="B38" s="5">
        <v>188.6</v>
      </c>
      <c r="C38" s="5">
        <v>193.8</v>
      </c>
      <c r="D38" s="5">
        <v>196.34</v>
      </c>
      <c r="E38" s="12">
        <v>190.17</v>
      </c>
      <c r="F38" s="2">
        <v>195.1</v>
      </c>
    </row>
    <row r="39" spans="1:6" ht="12.75">
      <c r="A39" s="2" t="s">
        <v>1</v>
      </c>
      <c r="B39" s="5">
        <v>187.82</v>
      </c>
      <c r="C39" s="3">
        <v>191.1</v>
      </c>
      <c r="D39" s="5">
        <v>197.9</v>
      </c>
      <c r="E39" s="12">
        <v>193.38</v>
      </c>
      <c r="F39" s="2">
        <v>190.8</v>
      </c>
    </row>
    <row r="40" spans="1:6" ht="12.75">
      <c r="A40" s="2" t="s">
        <v>2</v>
      </c>
      <c r="B40" s="5">
        <v>188.5</v>
      </c>
      <c r="C40" s="5">
        <v>189.6</v>
      </c>
      <c r="D40" s="5">
        <v>198.2</v>
      </c>
      <c r="E40" s="12">
        <v>192.96</v>
      </c>
      <c r="F40" s="2">
        <v>187.3</v>
      </c>
    </row>
    <row r="41" spans="1:6" ht="12.75">
      <c r="A41" s="2" t="s">
        <v>3</v>
      </c>
      <c r="B41" s="5">
        <v>185.91</v>
      </c>
      <c r="C41" s="5">
        <v>191.1</v>
      </c>
      <c r="D41" s="5">
        <v>197.58</v>
      </c>
      <c r="E41" s="12">
        <v>192.98</v>
      </c>
      <c r="F41" s="2">
        <v>192.5</v>
      </c>
    </row>
    <row r="42" spans="1:6" ht="12.75">
      <c r="A42" s="2" t="s">
        <v>4</v>
      </c>
      <c r="B42" s="3">
        <v>187</v>
      </c>
      <c r="C42" s="3">
        <v>191.9</v>
      </c>
      <c r="D42" s="5">
        <v>203.68408597037921</v>
      </c>
      <c r="E42" s="12">
        <v>196.85</v>
      </c>
      <c r="F42" s="2">
        <v>189.4</v>
      </c>
    </row>
    <row r="43" spans="1:6" ht="12.75">
      <c r="A43" s="2" t="s">
        <v>5</v>
      </c>
      <c r="B43" s="3">
        <v>188.2</v>
      </c>
      <c r="C43" s="3">
        <v>193.8</v>
      </c>
      <c r="D43" s="5">
        <v>197.42</v>
      </c>
      <c r="E43" s="12">
        <v>194.7341100017582</v>
      </c>
      <c r="F43" s="2">
        <v>186.8</v>
      </c>
    </row>
    <row r="44" spans="1:6" ht="12.75">
      <c r="A44" s="2" t="s">
        <v>6</v>
      </c>
      <c r="B44" s="3">
        <v>189.6</v>
      </c>
      <c r="C44" s="3">
        <v>198.7</v>
      </c>
      <c r="D44" s="5">
        <v>197.027</v>
      </c>
      <c r="E44" s="12">
        <v>199.24</v>
      </c>
      <c r="F44" s="12">
        <v>196</v>
      </c>
    </row>
    <row r="45" spans="1:6" ht="12.75">
      <c r="A45" s="2" t="s">
        <v>7</v>
      </c>
      <c r="B45" s="3">
        <v>184</v>
      </c>
      <c r="C45" s="3">
        <v>198</v>
      </c>
      <c r="D45" s="5">
        <v>197.1</v>
      </c>
      <c r="E45" s="12">
        <v>196.88</v>
      </c>
      <c r="F45" s="12">
        <v>196</v>
      </c>
    </row>
    <row r="46" spans="1:6" ht="12.75">
      <c r="A46" s="2" t="s">
        <v>8</v>
      </c>
      <c r="B46" s="3">
        <v>184.1</v>
      </c>
      <c r="C46" s="3">
        <v>199.2</v>
      </c>
      <c r="D46" s="5">
        <v>196.9</v>
      </c>
      <c r="E46" s="12">
        <v>193.03</v>
      </c>
      <c r="F46" s="2">
        <v>191.6</v>
      </c>
    </row>
    <row r="47" spans="1:6" ht="12.75">
      <c r="A47" s="2" t="s">
        <v>9</v>
      </c>
      <c r="B47" s="5">
        <v>183</v>
      </c>
      <c r="C47" s="5">
        <v>198.7</v>
      </c>
      <c r="D47" s="5">
        <v>195.1</v>
      </c>
      <c r="E47" s="12">
        <v>192.41</v>
      </c>
      <c r="F47" s="2">
        <v>194.1</v>
      </c>
    </row>
    <row r="48" spans="1:6" ht="12.75">
      <c r="A48" s="2" t="s">
        <v>10</v>
      </c>
      <c r="B48" s="5">
        <v>194.8</v>
      </c>
      <c r="C48" s="5">
        <v>190.7</v>
      </c>
      <c r="D48" s="5">
        <v>196.3</v>
      </c>
      <c r="E48" s="12">
        <v>192.03</v>
      </c>
      <c r="F48" s="2">
        <v>188.53</v>
      </c>
    </row>
    <row r="49" spans="1:6" ht="12.75">
      <c r="A49" s="2" t="s">
        <v>11</v>
      </c>
      <c r="B49" s="5">
        <v>188.2</v>
      </c>
      <c r="C49" s="5">
        <v>196.9</v>
      </c>
      <c r="D49" s="5">
        <v>197.6</v>
      </c>
      <c r="E49" s="12">
        <v>191.67</v>
      </c>
      <c r="F49" s="2">
        <v>183.61</v>
      </c>
    </row>
    <row r="50" spans="1:14" ht="12.75">
      <c r="A50" t="s">
        <v>32</v>
      </c>
      <c r="K50" s="13"/>
      <c r="L50" s="13"/>
      <c r="M50" s="13"/>
      <c r="N50" s="13"/>
    </row>
    <row r="51" ht="12.75">
      <c r="A51" t="s">
        <v>18</v>
      </c>
    </row>
  </sheetData>
  <printOptions/>
  <pageMargins left="0.5905511811023623" right="0.984251968503937" top="0.7874015748031497" bottom="0.7874015748031497" header="0.5118110236220472" footer="0.5118110236220472"/>
  <pageSetup firstPageNumber="162" useFirstPageNumber="1" horizontalDpi="600" verticalDpi="600" orientation="portrait" paperSize="9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workbookViewId="0" topLeftCell="A1">
      <selection activeCell="K11" sqref="K11"/>
    </sheetView>
  </sheetViews>
  <sheetFormatPr defaultColWidth="11.421875" defaultRowHeight="12.75"/>
  <cols>
    <col min="1" max="1" width="9.7109375" style="0" customWidth="1"/>
    <col min="2" max="15" width="5.7109375" style="0" customWidth="1"/>
  </cols>
  <sheetData>
    <row r="1" spans="1:14" ht="12.75">
      <c r="A1" s="11" t="s">
        <v>85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2.75">
      <c r="A2" s="1"/>
    </row>
    <row r="3" spans="1:15" ht="12.75">
      <c r="A3" s="28"/>
      <c r="B3" s="8">
        <v>1986</v>
      </c>
      <c r="C3" s="9">
        <v>1987</v>
      </c>
      <c r="D3" s="9">
        <v>1988</v>
      </c>
      <c r="E3" s="9">
        <v>1989</v>
      </c>
      <c r="F3" s="8">
        <v>1990</v>
      </c>
      <c r="G3" s="8">
        <v>1991</v>
      </c>
      <c r="H3" s="8">
        <v>1992</v>
      </c>
      <c r="I3" s="49">
        <v>1993</v>
      </c>
      <c r="J3" s="22">
        <v>1994</v>
      </c>
      <c r="K3" s="8">
        <v>1995</v>
      </c>
      <c r="L3" s="8">
        <v>1996</v>
      </c>
      <c r="M3" s="9">
        <v>1997</v>
      </c>
      <c r="N3" s="9">
        <v>1998</v>
      </c>
      <c r="O3" s="9">
        <v>1999</v>
      </c>
    </row>
    <row r="4" spans="1:15" ht="12.75">
      <c r="A4" s="2" t="s">
        <v>0</v>
      </c>
      <c r="B4" s="5">
        <f>0.975239289144381*100</f>
        <v>97.5239289144381</v>
      </c>
      <c r="C4" s="21">
        <f>1.03637243979296*100</f>
        <v>103.63724397929599</v>
      </c>
      <c r="D4" s="21">
        <f>1.01591757402147*100</f>
        <v>101.59175740214701</v>
      </c>
      <c r="E4" s="21">
        <v>107.942867115363</v>
      </c>
      <c r="F4" s="21">
        <v>108.3</v>
      </c>
      <c r="G4" s="3">
        <v>103.6</v>
      </c>
      <c r="H4" s="29">
        <f>0.989463067639891*100</f>
        <v>98.9463067639891</v>
      </c>
      <c r="I4" s="52">
        <f>0.987078703157713*100</f>
        <v>98.7078703157713</v>
      </c>
      <c r="J4" s="4">
        <v>113.24477309115531</v>
      </c>
      <c r="K4" s="3">
        <v>140.2630414681663</v>
      </c>
      <c r="L4" s="5">
        <v>133.91861200498298</v>
      </c>
      <c r="M4" s="12">
        <v>136.30879894207038</v>
      </c>
      <c r="N4" s="12">
        <v>136.4814051636513</v>
      </c>
      <c r="O4" s="2">
        <v>144.91443450281474</v>
      </c>
    </row>
    <row r="5" spans="1:15" ht="12.75">
      <c r="A5" s="2" t="s">
        <v>1</v>
      </c>
      <c r="B5" s="3">
        <f>0.982321335352444*100</f>
        <v>98.2321335352444</v>
      </c>
      <c r="C5" s="21">
        <f>1.03873078039208*100</f>
        <v>103.873078039208</v>
      </c>
      <c r="D5" s="21">
        <f>1.02695343071972*100</f>
        <v>102.69534307197199</v>
      </c>
      <c r="E5" s="21">
        <v>109.56627752822901</v>
      </c>
      <c r="F5" s="21">
        <v>108.5</v>
      </c>
      <c r="G5" s="3">
        <v>103.8</v>
      </c>
      <c r="H5" s="4">
        <f>0.973999914444194*100</f>
        <v>97.3999914444194</v>
      </c>
      <c r="I5" s="52">
        <f>1.00060233425043*100</f>
        <v>100.060233425043</v>
      </c>
      <c r="J5" s="4">
        <v>123.15466934469266</v>
      </c>
      <c r="K5" s="3">
        <v>133.97565687401678</v>
      </c>
      <c r="L5" s="5">
        <v>131.67796493070344</v>
      </c>
      <c r="M5" s="12">
        <v>131.88283568126795</v>
      </c>
      <c r="N5" s="12">
        <v>140.6789277401843</v>
      </c>
      <c r="O5" s="2">
        <v>144.41042313337883</v>
      </c>
    </row>
    <row r="6" spans="1:15" ht="12.75">
      <c r="A6" s="2" t="s">
        <v>2</v>
      </c>
      <c r="B6" s="5">
        <f>0.96345765410335*100</f>
        <v>96.345765410335</v>
      </c>
      <c r="C6" s="21">
        <v>102.2</v>
      </c>
      <c r="D6" s="21">
        <f>1.03163648306227*100</f>
        <v>103.163648306227</v>
      </c>
      <c r="E6" s="21">
        <v>110.194472365021</v>
      </c>
      <c r="F6" s="21">
        <v>107.7</v>
      </c>
      <c r="G6" s="3">
        <v>103</v>
      </c>
      <c r="H6" s="4">
        <f>1.01276164879764*100</f>
        <v>101.27616487976401</v>
      </c>
      <c r="I6" s="52">
        <f>0.95606891371371*100</f>
        <v>95.60689137137099</v>
      </c>
      <c r="J6" s="4">
        <v>110.54860581543396</v>
      </c>
      <c r="K6" s="3">
        <v>144.56970269210544</v>
      </c>
      <c r="L6" s="5">
        <v>139.26480667402168</v>
      </c>
      <c r="M6" s="12">
        <v>139.7670920820122</v>
      </c>
      <c r="N6" s="12">
        <v>141.63484994225837</v>
      </c>
      <c r="O6" s="12">
        <v>138.57648088224218</v>
      </c>
    </row>
    <row r="7" spans="1:15" ht="12.75">
      <c r="A7" s="2" t="s">
        <v>3</v>
      </c>
      <c r="B7" s="5">
        <f>0.993491499894608*100</f>
        <v>99.34914998946081</v>
      </c>
      <c r="C7" s="21">
        <f>1.00201883874783*100</f>
        <v>100.201883874783</v>
      </c>
      <c r="D7" s="21">
        <f>1.0045950718993*100</f>
        <v>100.45950718993</v>
      </c>
      <c r="E7" s="21">
        <v>117.90840311759001</v>
      </c>
      <c r="F7" s="21">
        <v>106.4</v>
      </c>
      <c r="G7" s="3">
        <v>101.8</v>
      </c>
      <c r="H7" s="4">
        <f>1.00468370084878*100</f>
        <v>100.46837008487799</v>
      </c>
      <c r="I7" s="52">
        <f>0.948439417332009*100</f>
        <v>94.8439417332009</v>
      </c>
      <c r="J7" s="4">
        <v>115.10976775263487</v>
      </c>
      <c r="K7" s="3">
        <v>134.0350161768735</v>
      </c>
      <c r="L7" s="5">
        <v>145.31088327271968</v>
      </c>
      <c r="M7" s="12">
        <v>143.83468564049096</v>
      </c>
      <c r="N7" s="12">
        <v>141.63065272072905</v>
      </c>
      <c r="O7" s="12">
        <v>138.3982982257544</v>
      </c>
    </row>
    <row r="8" spans="1:15" ht="12.75">
      <c r="A8" s="2" t="s">
        <v>4</v>
      </c>
      <c r="B8" s="3">
        <f>0.956061650064101*100</f>
        <v>95.60616500641011</v>
      </c>
      <c r="C8" s="21">
        <f>0.995123989501354*100</f>
        <v>99.51239895013539</v>
      </c>
      <c r="D8" s="21">
        <f>1.030118700577*100</f>
        <v>103.01187005770001</v>
      </c>
      <c r="E8" s="21">
        <v>106.65505479979001</v>
      </c>
      <c r="F8" s="21">
        <v>101.9</v>
      </c>
      <c r="G8" s="3">
        <v>97.4</v>
      </c>
      <c r="H8" s="4">
        <f>0.983054662916975*100</f>
        <v>98.3054662916975</v>
      </c>
      <c r="I8" s="52">
        <f>0.927058430196568*100</f>
        <v>92.7058430196568</v>
      </c>
      <c r="J8" s="4">
        <v>117.62977619745725</v>
      </c>
      <c r="K8" s="3">
        <v>132.23856244311312</v>
      </c>
      <c r="L8" s="5">
        <v>133.9316060891327</v>
      </c>
      <c r="M8" s="12">
        <v>135.31333053716702</v>
      </c>
      <c r="N8" s="12">
        <v>136.9696533948401</v>
      </c>
      <c r="O8" s="12">
        <v>134.89897539439167</v>
      </c>
    </row>
    <row r="9" spans="1:15" ht="12.75">
      <c r="A9" s="2" t="s">
        <v>5</v>
      </c>
      <c r="B9" s="3">
        <f>0.979521903292364*100</f>
        <v>97.9521903292364</v>
      </c>
      <c r="C9" s="21">
        <f>1.0055968451702*100</f>
        <v>100.55968451702</v>
      </c>
      <c r="D9" s="21">
        <v>104.8</v>
      </c>
      <c r="E9" s="21">
        <v>107.00317977749</v>
      </c>
      <c r="F9" s="21">
        <v>103.3</v>
      </c>
      <c r="G9" s="3">
        <v>98.7</v>
      </c>
      <c r="H9" s="4">
        <f>1.04382151474477*100</f>
        <v>104.382151474477</v>
      </c>
      <c r="I9" s="52">
        <f>0.991180858658328*100</f>
        <v>99.1180858658328</v>
      </c>
      <c r="J9" s="4">
        <v>118.59517654817435</v>
      </c>
      <c r="K9" s="3">
        <v>136.59403988703914</v>
      </c>
      <c r="L9" s="5">
        <v>140.53804754632506</v>
      </c>
      <c r="M9" s="12">
        <v>137.2024172290224</v>
      </c>
      <c r="N9" s="12">
        <v>137.45795732143756</v>
      </c>
      <c r="O9" s="12">
        <v>147.30503294448758</v>
      </c>
    </row>
    <row r="10" spans="1:15" ht="12.75">
      <c r="A10" s="2" t="s">
        <v>6</v>
      </c>
      <c r="B10" s="3">
        <f>1.00347544499642*100</f>
        <v>100.347544499642</v>
      </c>
      <c r="C10" s="21">
        <f>1.03978274858903*100</f>
        <v>103.978274858903</v>
      </c>
      <c r="D10" s="21">
        <v>107.8</v>
      </c>
      <c r="E10" s="21">
        <v>106.919341613987</v>
      </c>
      <c r="F10" s="21">
        <v>105.8</v>
      </c>
      <c r="G10" s="3">
        <v>101.2</v>
      </c>
      <c r="H10" s="4">
        <f>1.00631549920885*100</f>
        <v>100.631549920885</v>
      </c>
      <c r="I10" s="52">
        <f>1.07237038031703*100</f>
        <v>107.237038031703</v>
      </c>
      <c r="J10" s="4">
        <v>121.51681772673406</v>
      </c>
      <c r="K10" s="3">
        <v>128.68799571911754</v>
      </c>
      <c r="L10" s="5">
        <v>136.71090237695503</v>
      </c>
      <c r="M10" s="12">
        <v>140.3376027628442</v>
      </c>
      <c r="N10" s="12">
        <v>139.98589277916045</v>
      </c>
      <c r="O10" s="12">
        <v>138.19299146766025</v>
      </c>
    </row>
    <row r="11" spans="1:15" ht="12.75">
      <c r="A11" s="2" t="s">
        <v>7</v>
      </c>
      <c r="B11" s="3">
        <f>1.02938256429834*100</f>
        <v>102.93825642983401</v>
      </c>
      <c r="C11" s="21">
        <f>1.02671841412704*100</f>
        <v>102.671841412704</v>
      </c>
      <c r="D11" s="21">
        <v>109.1</v>
      </c>
      <c r="E11" s="21">
        <v>107.874749810678</v>
      </c>
      <c r="F11" s="21">
        <v>106.7</v>
      </c>
      <c r="G11" s="3">
        <v>101.9</v>
      </c>
      <c r="H11" s="4">
        <f>1.02849351917227*100</f>
        <v>102.849351917227</v>
      </c>
      <c r="I11" s="52">
        <f>1.09172503270442*100</f>
        <v>109.172503270442</v>
      </c>
      <c r="J11" s="4">
        <v>122.2968232167446</v>
      </c>
      <c r="K11" s="3">
        <v>120.36947901144993</v>
      </c>
      <c r="L11" s="5">
        <v>138.9464435751791</v>
      </c>
      <c r="M11" s="12">
        <v>139.18450886341031</v>
      </c>
      <c r="N11" s="12">
        <v>141.40110966348914</v>
      </c>
      <c r="O11" s="12">
        <v>146.23344282215004</v>
      </c>
    </row>
    <row r="12" spans="1:15" ht="12.75">
      <c r="A12" s="2" t="s">
        <v>8</v>
      </c>
      <c r="B12" s="3">
        <f>1.03165023752681*100</f>
        <v>103.165023752681</v>
      </c>
      <c r="C12" s="21">
        <f>1.01685715573167*100</f>
        <v>101.68571557316699</v>
      </c>
      <c r="D12" s="21">
        <v>109.3</v>
      </c>
      <c r="E12" s="21">
        <v>110.945633856961</v>
      </c>
      <c r="F12" s="21">
        <v>106.5</v>
      </c>
      <c r="G12" s="3">
        <v>101.8</v>
      </c>
      <c r="H12" s="4">
        <f>1.04522744955924*100</f>
        <v>104.522744955924</v>
      </c>
      <c r="I12" s="52">
        <f>1.08661551446291*100</f>
        <v>108.661551446291</v>
      </c>
      <c r="J12" s="4">
        <v>138.2432145174967</v>
      </c>
      <c r="K12" s="3">
        <v>118.71084405570586</v>
      </c>
      <c r="L12" s="5">
        <v>131.99553138385127</v>
      </c>
      <c r="M12" s="12">
        <v>134.02771275899616</v>
      </c>
      <c r="N12" s="12">
        <v>139.33890300562183</v>
      </c>
      <c r="O12" s="12">
        <v>146.00553507855892</v>
      </c>
    </row>
    <row r="13" spans="1:15" ht="12.75">
      <c r="A13" s="2" t="s">
        <v>9</v>
      </c>
      <c r="B13" s="5">
        <f>1.03337073462201*100</f>
        <v>103.337073462201</v>
      </c>
      <c r="C13" s="21">
        <f>1.03168320106515*100</f>
        <v>103.168320106515</v>
      </c>
      <c r="D13" s="21">
        <v>111.7</v>
      </c>
      <c r="E13" s="21">
        <v>111.565537645129</v>
      </c>
      <c r="F13" s="21">
        <v>108.4</v>
      </c>
      <c r="G13" s="3">
        <v>103.6</v>
      </c>
      <c r="H13" s="4">
        <f>1.06360391914807*100</f>
        <v>106.360391914807</v>
      </c>
      <c r="I13" s="52">
        <f>1.22125709868207*100</f>
        <v>122.12570986820701</v>
      </c>
      <c r="J13" s="4">
        <v>140.0262499342138</v>
      </c>
      <c r="K13" s="3">
        <v>125.6</v>
      </c>
      <c r="L13" s="5">
        <v>133.69064369912954</v>
      </c>
      <c r="M13" s="12">
        <v>136.3140582702059</v>
      </c>
      <c r="N13" s="12">
        <v>137.11410750814247</v>
      </c>
      <c r="O13" s="12">
        <v>146.8348757666397</v>
      </c>
    </row>
    <row r="14" spans="1:15" ht="12.75">
      <c r="A14" s="2" t="s">
        <v>10</v>
      </c>
      <c r="B14" s="5">
        <f>1.01170252197377*100</f>
        <v>101.17025219737701</v>
      </c>
      <c r="C14" s="21">
        <f>1.09207651804872*100</f>
        <v>109.207651804872</v>
      </c>
      <c r="D14" s="21">
        <v>110.9</v>
      </c>
      <c r="E14" s="21">
        <v>111.962542181991</v>
      </c>
      <c r="F14" s="21">
        <v>107.3</v>
      </c>
      <c r="G14" s="3">
        <v>102.5</v>
      </c>
      <c r="H14" s="4">
        <f>1.05422633510024*100</f>
        <v>105.42263351002401</v>
      </c>
      <c r="I14" s="52">
        <f>1.15518162309941*100</f>
        <v>115.518162309941</v>
      </c>
      <c r="J14" s="4">
        <v>141.1353579534361</v>
      </c>
      <c r="K14" s="3">
        <v>129</v>
      </c>
      <c r="L14" s="5">
        <v>126.50275340117854</v>
      </c>
      <c r="M14" s="12">
        <v>141.09669609991127</v>
      </c>
      <c r="N14" s="12">
        <v>135.70770244957873</v>
      </c>
      <c r="O14" s="12">
        <v>145.12736570371797</v>
      </c>
    </row>
    <row r="15" spans="1:15" ht="12.75">
      <c r="A15" s="2" t="s">
        <v>11</v>
      </c>
      <c r="B15" s="5">
        <f>1.0190529607204*100</f>
        <v>101.90529607204</v>
      </c>
      <c r="C15" s="21">
        <f>1.04420927786713*100</f>
        <v>104.420927786713</v>
      </c>
      <c r="D15" s="21">
        <v>112.1</v>
      </c>
      <c r="E15" s="21">
        <v>112.862528561762</v>
      </c>
      <c r="F15" s="21">
        <v>108</v>
      </c>
      <c r="G15" s="3">
        <v>103.1</v>
      </c>
      <c r="H15" s="3">
        <f>1.0718193060107*100</f>
        <v>107.18193060107</v>
      </c>
      <c r="I15" s="52">
        <f>1.28807355251651*100</f>
        <v>128.807355251651</v>
      </c>
      <c r="J15" s="4">
        <v>142.20908315836854</v>
      </c>
      <c r="K15" s="3">
        <v>134.7</v>
      </c>
      <c r="L15" s="5">
        <v>132.18603938706815</v>
      </c>
      <c r="M15" s="12">
        <v>134.87503984997062</v>
      </c>
      <c r="N15" s="12">
        <v>139.9224421703563</v>
      </c>
      <c r="O15" s="12">
        <v>144.33518208988386</v>
      </c>
    </row>
    <row r="16" spans="1:14" ht="12.75">
      <c r="A16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ht="12.75">
      <c r="A17" t="s">
        <v>33</v>
      </c>
    </row>
    <row r="18" ht="12.75">
      <c r="A18" t="s">
        <v>34</v>
      </c>
    </row>
    <row r="19" ht="12.75">
      <c r="A19" t="s">
        <v>12</v>
      </c>
    </row>
    <row r="23" spans="1:14" ht="12.75">
      <c r="A23" s="11" t="s">
        <v>74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ht="12.75">
      <c r="A24" s="1"/>
    </row>
    <row r="25" spans="1:15" ht="12.75">
      <c r="A25" s="28"/>
      <c r="B25" s="8">
        <v>1984</v>
      </c>
      <c r="C25" s="8">
        <v>1985</v>
      </c>
      <c r="D25" s="8">
        <v>1986</v>
      </c>
      <c r="E25" s="9">
        <v>1987</v>
      </c>
      <c r="F25" s="9">
        <v>1988</v>
      </c>
      <c r="G25" s="9">
        <v>1989</v>
      </c>
      <c r="H25" s="8">
        <v>1990</v>
      </c>
      <c r="I25" s="8">
        <v>1991</v>
      </c>
      <c r="J25" s="8">
        <v>1992</v>
      </c>
      <c r="K25" s="8">
        <v>1993</v>
      </c>
      <c r="L25" s="8">
        <v>1994</v>
      </c>
      <c r="M25" s="8">
        <v>1995</v>
      </c>
      <c r="N25" s="8">
        <v>1996</v>
      </c>
      <c r="O25" s="9">
        <v>1997</v>
      </c>
    </row>
    <row r="26" spans="1:15" ht="12.75">
      <c r="A26" s="2" t="s">
        <v>0</v>
      </c>
      <c r="B26" s="5">
        <v>191.6</v>
      </c>
      <c r="C26" s="40" t="s">
        <v>27</v>
      </c>
      <c r="D26" s="5">
        <v>203.7</v>
      </c>
      <c r="E26" s="12">
        <v>203.6</v>
      </c>
      <c r="F26" s="12">
        <v>208.2</v>
      </c>
      <c r="G26" s="40" t="s">
        <v>27</v>
      </c>
      <c r="H26" s="7">
        <v>207.6</v>
      </c>
      <c r="I26" s="5">
        <v>204.9</v>
      </c>
      <c r="J26" s="5">
        <v>198.5</v>
      </c>
      <c r="K26" s="5">
        <v>199.4</v>
      </c>
      <c r="L26" s="5">
        <v>253.9</v>
      </c>
      <c r="M26" s="5">
        <v>318.2</v>
      </c>
      <c r="N26" s="5">
        <v>343.6</v>
      </c>
      <c r="O26" s="5">
        <v>361.8</v>
      </c>
    </row>
    <row r="27" spans="1:15" ht="12.75">
      <c r="A27" s="2" t="s">
        <v>1</v>
      </c>
      <c r="B27" s="5">
        <v>186</v>
      </c>
      <c r="C27" s="40" t="s">
        <v>27</v>
      </c>
      <c r="D27" s="3">
        <v>208.6</v>
      </c>
      <c r="E27" s="12">
        <v>203.5</v>
      </c>
      <c r="F27" s="12">
        <v>203.9</v>
      </c>
      <c r="G27" s="40" t="s">
        <v>27</v>
      </c>
      <c r="H27" s="6">
        <v>211.5</v>
      </c>
      <c r="I27" s="5">
        <v>210.5</v>
      </c>
      <c r="J27" s="5">
        <v>195.2</v>
      </c>
      <c r="K27" s="5">
        <v>194.2</v>
      </c>
      <c r="L27" s="5">
        <v>275.8</v>
      </c>
      <c r="M27" s="5">
        <v>309.1</v>
      </c>
      <c r="N27" s="3">
        <v>342.4</v>
      </c>
      <c r="O27" s="5">
        <v>375.6</v>
      </c>
    </row>
    <row r="28" spans="1:15" ht="12.75">
      <c r="A28" s="2" t="s">
        <v>2</v>
      </c>
      <c r="B28" s="5">
        <v>186</v>
      </c>
      <c r="C28" s="5">
        <v>204.3</v>
      </c>
      <c r="D28" s="5">
        <v>210.5</v>
      </c>
      <c r="E28" s="12">
        <v>204</v>
      </c>
      <c r="F28" s="12">
        <v>199.5</v>
      </c>
      <c r="G28" s="40" t="s">
        <v>27</v>
      </c>
      <c r="H28" s="6">
        <v>209.2</v>
      </c>
      <c r="I28" s="5">
        <v>205.8</v>
      </c>
      <c r="J28" s="5">
        <v>197.6</v>
      </c>
      <c r="K28" s="5">
        <v>194.8</v>
      </c>
      <c r="L28" s="5">
        <v>279.3</v>
      </c>
      <c r="M28" s="5">
        <v>315.2</v>
      </c>
      <c r="N28" s="5">
        <v>338.7</v>
      </c>
      <c r="O28" s="5">
        <v>364.1</v>
      </c>
    </row>
    <row r="29" spans="1:15" ht="12.75">
      <c r="A29" s="2" t="s">
        <v>3</v>
      </c>
      <c r="B29" s="5">
        <v>185.5</v>
      </c>
      <c r="C29" s="5">
        <v>202.2</v>
      </c>
      <c r="D29" s="5">
        <v>204.9</v>
      </c>
      <c r="E29" s="12">
        <v>205.2</v>
      </c>
      <c r="F29" s="12">
        <v>199.7</v>
      </c>
      <c r="G29" s="40" t="s">
        <v>27</v>
      </c>
      <c r="H29" s="6">
        <v>207.9</v>
      </c>
      <c r="I29" s="5">
        <v>205.4</v>
      </c>
      <c r="J29" s="5">
        <v>194.9</v>
      </c>
      <c r="K29" s="5">
        <v>198.5</v>
      </c>
      <c r="L29" s="5">
        <v>290.2</v>
      </c>
      <c r="M29" s="5">
        <v>316.3</v>
      </c>
      <c r="N29" s="5">
        <v>351.3</v>
      </c>
      <c r="O29" s="5">
        <v>352.7</v>
      </c>
    </row>
    <row r="30" spans="1:15" ht="12.75">
      <c r="A30" s="2" t="s">
        <v>4</v>
      </c>
      <c r="B30" s="3">
        <v>192.5</v>
      </c>
      <c r="C30" s="3">
        <v>205.1</v>
      </c>
      <c r="D30" s="3">
        <v>202.6</v>
      </c>
      <c r="E30" s="12">
        <v>205.1</v>
      </c>
      <c r="F30" s="12">
        <v>199.4</v>
      </c>
      <c r="G30" s="40" t="s">
        <v>27</v>
      </c>
      <c r="H30" s="4">
        <v>208.3</v>
      </c>
      <c r="I30" s="3">
        <v>206.2</v>
      </c>
      <c r="J30" s="3">
        <v>197.1</v>
      </c>
      <c r="K30" s="3">
        <v>197.5</v>
      </c>
      <c r="L30" s="3">
        <v>290.2</v>
      </c>
      <c r="M30" s="3">
        <v>322</v>
      </c>
      <c r="N30" s="3">
        <v>356.3</v>
      </c>
      <c r="O30" s="5">
        <v>372.9</v>
      </c>
    </row>
    <row r="31" spans="1:15" ht="12.75">
      <c r="A31" s="2" t="s">
        <v>5</v>
      </c>
      <c r="B31" s="3">
        <v>189.6</v>
      </c>
      <c r="C31" s="3">
        <v>204.1</v>
      </c>
      <c r="D31" s="3">
        <v>203.3</v>
      </c>
      <c r="E31" s="12">
        <v>206.1</v>
      </c>
      <c r="F31" s="12">
        <v>194.5</v>
      </c>
      <c r="G31" s="40" t="s">
        <v>27</v>
      </c>
      <c r="H31" s="4">
        <v>206.3</v>
      </c>
      <c r="I31" s="3">
        <v>202.2</v>
      </c>
      <c r="J31" s="3">
        <v>197.9</v>
      </c>
      <c r="K31" s="3">
        <v>214.7</v>
      </c>
      <c r="L31" s="3">
        <v>298.4</v>
      </c>
      <c r="M31" s="3">
        <v>322.7</v>
      </c>
      <c r="N31" s="3">
        <v>354.4</v>
      </c>
      <c r="O31" s="5">
        <v>409.4</v>
      </c>
    </row>
    <row r="32" spans="1:15" ht="12.75">
      <c r="A32" s="2" t="s">
        <v>6</v>
      </c>
      <c r="B32" s="3">
        <v>199.4</v>
      </c>
      <c r="C32" s="3">
        <v>209.7</v>
      </c>
      <c r="D32" s="3">
        <v>202</v>
      </c>
      <c r="E32" s="12">
        <v>205.1</v>
      </c>
      <c r="F32" s="12">
        <v>197.2</v>
      </c>
      <c r="G32" s="40" t="s">
        <v>27</v>
      </c>
      <c r="H32" s="4">
        <v>205.1</v>
      </c>
      <c r="I32" s="3">
        <v>204.8</v>
      </c>
      <c r="J32" s="3">
        <v>198</v>
      </c>
      <c r="K32" s="3">
        <v>220.6</v>
      </c>
      <c r="L32" s="3">
        <v>297.8</v>
      </c>
      <c r="M32" s="3">
        <v>319.2</v>
      </c>
      <c r="N32" s="3">
        <v>356.7</v>
      </c>
      <c r="O32" s="5">
        <v>450.5</v>
      </c>
    </row>
    <row r="33" spans="1:15" ht="12.75">
      <c r="A33" s="2" t="s">
        <v>7</v>
      </c>
      <c r="B33" s="3">
        <v>198.7</v>
      </c>
      <c r="C33" s="3">
        <v>205.9</v>
      </c>
      <c r="D33" s="3">
        <v>202.3</v>
      </c>
      <c r="E33" s="12">
        <v>203.1</v>
      </c>
      <c r="F33" s="12">
        <v>194.7</v>
      </c>
      <c r="G33" s="40" t="s">
        <v>27</v>
      </c>
      <c r="H33" s="4">
        <v>210.2</v>
      </c>
      <c r="I33" s="3">
        <v>203.7</v>
      </c>
      <c r="J33" s="3">
        <v>197.7</v>
      </c>
      <c r="K33" s="3">
        <v>206.8</v>
      </c>
      <c r="L33" s="3">
        <v>295.1</v>
      </c>
      <c r="M33" s="3">
        <v>321.3</v>
      </c>
      <c r="N33" s="3">
        <v>354.7</v>
      </c>
      <c r="O33" s="5">
        <v>462.7</v>
      </c>
    </row>
    <row r="34" spans="1:15" ht="12.75">
      <c r="A34" s="2" t="s">
        <v>8</v>
      </c>
      <c r="B34" s="3">
        <v>202</v>
      </c>
      <c r="C34" s="3">
        <v>208.3</v>
      </c>
      <c r="D34" s="3">
        <v>201.6</v>
      </c>
      <c r="E34" s="12">
        <v>209.3</v>
      </c>
      <c r="F34" s="12">
        <v>195.9</v>
      </c>
      <c r="G34" s="40" t="s">
        <v>27</v>
      </c>
      <c r="H34" s="4">
        <v>207</v>
      </c>
      <c r="I34" s="3">
        <v>204.3</v>
      </c>
      <c r="J34" s="3">
        <v>198.3</v>
      </c>
      <c r="K34" s="3">
        <v>203.8</v>
      </c>
      <c r="L34" s="3">
        <v>317</v>
      </c>
      <c r="M34" s="3">
        <v>325.1</v>
      </c>
      <c r="N34" s="3">
        <v>363.7</v>
      </c>
      <c r="O34" s="5">
        <v>458.5</v>
      </c>
    </row>
    <row r="35" spans="1:15" ht="12.75">
      <c r="A35" s="2" t="s">
        <v>9</v>
      </c>
      <c r="B35" s="5">
        <v>204.6</v>
      </c>
      <c r="C35" s="5">
        <v>205</v>
      </c>
      <c r="D35" s="5">
        <v>201.8</v>
      </c>
      <c r="E35" s="12">
        <v>207.8</v>
      </c>
      <c r="F35" s="12">
        <v>199.2</v>
      </c>
      <c r="G35" s="40" t="s">
        <v>27</v>
      </c>
      <c r="H35" s="6">
        <v>206.7</v>
      </c>
      <c r="I35" s="5">
        <v>203.7</v>
      </c>
      <c r="J35" s="5">
        <v>194.7</v>
      </c>
      <c r="K35" s="5">
        <v>202</v>
      </c>
      <c r="L35" s="5">
        <v>319.6</v>
      </c>
      <c r="M35" s="5">
        <v>320.3</v>
      </c>
      <c r="N35" s="5">
        <v>354.4</v>
      </c>
      <c r="O35" s="5">
        <v>517.3</v>
      </c>
    </row>
    <row r="36" spans="1:15" ht="12.75">
      <c r="A36" s="2" t="s">
        <v>10</v>
      </c>
      <c r="B36" s="5">
        <v>202.7</v>
      </c>
      <c r="C36" s="5">
        <v>208.4</v>
      </c>
      <c r="D36" s="5">
        <v>202</v>
      </c>
      <c r="E36" s="12">
        <v>207.2</v>
      </c>
      <c r="F36" s="12">
        <v>206.2</v>
      </c>
      <c r="G36" s="40" t="s">
        <v>27</v>
      </c>
      <c r="H36" s="6">
        <v>209.2</v>
      </c>
      <c r="I36" s="5">
        <v>202.7</v>
      </c>
      <c r="J36" s="5">
        <v>194</v>
      </c>
      <c r="K36" s="5">
        <v>202.8</v>
      </c>
      <c r="L36" s="5">
        <v>311.3</v>
      </c>
      <c r="M36" s="5">
        <v>327</v>
      </c>
      <c r="N36" s="5">
        <v>360.8</v>
      </c>
      <c r="O36" s="5">
        <v>483.9</v>
      </c>
    </row>
    <row r="37" spans="1:15" ht="12.75">
      <c r="A37" s="2" t="s">
        <v>11</v>
      </c>
      <c r="B37" s="5">
        <v>199.6</v>
      </c>
      <c r="C37" s="5">
        <v>206.8</v>
      </c>
      <c r="D37" s="5">
        <v>202.8</v>
      </c>
      <c r="E37" s="40" t="s">
        <v>27</v>
      </c>
      <c r="F37" s="12">
        <v>207.1</v>
      </c>
      <c r="G37" s="40" t="s">
        <v>27</v>
      </c>
      <c r="H37" s="5">
        <v>208.5</v>
      </c>
      <c r="I37" s="5">
        <v>200.4</v>
      </c>
      <c r="J37" s="5">
        <v>194.1</v>
      </c>
      <c r="K37" s="5">
        <v>239.5</v>
      </c>
      <c r="L37" s="5">
        <v>308.2</v>
      </c>
      <c r="M37" s="5">
        <v>325.2</v>
      </c>
      <c r="N37" s="5">
        <v>356.6</v>
      </c>
      <c r="O37" s="5">
        <v>433.7</v>
      </c>
    </row>
    <row r="38" spans="2:8" ht="12.75">
      <c r="B38" s="13"/>
      <c r="C38" s="13"/>
      <c r="D38" s="13"/>
      <c r="E38" s="13"/>
      <c r="F38" s="13"/>
      <c r="H38" s="13"/>
    </row>
    <row r="39" spans="1:7" ht="12.75">
      <c r="A39" s="28"/>
      <c r="B39" s="9">
        <v>1998</v>
      </c>
      <c r="C39" s="9">
        <v>1999</v>
      </c>
      <c r="D39" s="13"/>
      <c r="E39" s="13"/>
      <c r="G39" s="13"/>
    </row>
    <row r="40" spans="1:7" ht="12.75">
      <c r="A40" s="2" t="s">
        <v>0</v>
      </c>
      <c r="B40" s="12">
        <v>431.7</v>
      </c>
      <c r="C40" s="2">
        <v>414.5</v>
      </c>
      <c r="D40" s="13"/>
      <c r="E40" s="13"/>
      <c r="G40" s="13"/>
    </row>
    <row r="41" spans="1:7" ht="12.75">
      <c r="A41" s="2" t="s">
        <v>1</v>
      </c>
      <c r="B41" s="12">
        <v>416.5</v>
      </c>
      <c r="C41" s="2">
        <v>408.9</v>
      </c>
      <c r="D41" s="13"/>
      <c r="E41" s="13"/>
      <c r="G41" s="13"/>
    </row>
    <row r="42" spans="1:7" ht="12.75">
      <c r="A42" s="2" t="s">
        <v>2</v>
      </c>
      <c r="B42" s="12">
        <v>415.5</v>
      </c>
      <c r="C42" s="2">
        <v>415.9</v>
      </c>
      <c r="D42" s="13"/>
      <c r="E42" s="13"/>
      <c r="G42" s="13"/>
    </row>
    <row r="43" spans="1:7" ht="12.75">
      <c r="A43" s="2" t="s">
        <v>3</v>
      </c>
      <c r="B43" s="12">
        <v>398.9</v>
      </c>
      <c r="C43" s="2">
        <v>406.9</v>
      </c>
      <c r="D43" s="13"/>
      <c r="E43" s="13"/>
      <c r="G43" s="13"/>
    </row>
    <row r="44" spans="1:7" ht="12.75">
      <c r="A44" s="2" t="s">
        <v>4</v>
      </c>
      <c r="B44" s="12">
        <v>385.7</v>
      </c>
      <c r="C44" s="2">
        <v>411.4</v>
      </c>
      <c r="D44" s="13"/>
      <c r="E44" s="13"/>
      <c r="G44" s="13"/>
    </row>
    <row r="45" spans="1:7" ht="12.75">
      <c r="A45" s="2" t="s">
        <v>5</v>
      </c>
      <c r="B45" s="12">
        <v>383.9</v>
      </c>
      <c r="C45" s="2">
        <v>420.1</v>
      </c>
      <c r="D45" s="13"/>
      <c r="E45" s="13"/>
      <c r="G45" s="13"/>
    </row>
    <row r="46" spans="1:7" ht="12.75">
      <c r="A46" s="2" t="s">
        <v>6</v>
      </c>
      <c r="B46" s="12">
        <v>383</v>
      </c>
      <c r="C46" s="12">
        <v>418</v>
      </c>
      <c r="D46" s="13"/>
      <c r="E46" s="13"/>
      <c r="G46" s="13"/>
    </row>
    <row r="47" spans="1:7" ht="12.75">
      <c r="A47" s="2" t="s">
        <v>7</v>
      </c>
      <c r="B47" s="12">
        <v>393</v>
      </c>
      <c r="C47" s="2">
        <v>422.3</v>
      </c>
      <c r="D47" s="13"/>
      <c r="E47" s="13"/>
      <c r="G47" s="13"/>
    </row>
    <row r="48" spans="1:7" ht="12.75">
      <c r="A48" s="2" t="s">
        <v>8</v>
      </c>
      <c r="B48" s="12">
        <v>379.1</v>
      </c>
      <c r="C48" s="2">
        <v>419.3</v>
      </c>
      <c r="D48" s="13"/>
      <c r="E48" s="13"/>
      <c r="G48" s="13"/>
    </row>
    <row r="49" spans="1:7" ht="12.75">
      <c r="A49" s="2" t="s">
        <v>9</v>
      </c>
      <c r="B49" s="12">
        <v>425.7</v>
      </c>
      <c r="C49" s="2">
        <v>429.7</v>
      </c>
      <c r="D49" s="13"/>
      <c r="E49" s="13"/>
      <c r="G49" s="13"/>
    </row>
    <row r="50" spans="1:7" ht="12.75">
      <c r="A50" s="2" t="s">
        <v>10</v>
      </c>
      <c r="B50" s="12">
        <v>426.3</v>
      </c>
      <c r="C50" s="2">
        <v>438.4</v>
      </c>
      <c r="D50" s="13"/>
      <c r="E50" s="13"/>
      <c r="G50" s="13"/>
    </row>
    <row r="51" spans="1:7" ht="12.75">
      <c r="A51" s="2" t="s">
        <v>11</v>
      </c>
      <c r="B51" s="12">
        <v>405.4</v>
      </c>
      <c r="C51" s="2">
        <v>439.7</v>
      </c>
      <c r="D51" s="13"/>
      <c r="E51" s="13"/>
      <c r="G51" s="13"/>
    </row>
    <row r="52" ht="12.75">
      <c r="A52" t="s">
        <v>35</v>
      </c>
    </row>
    <row r="53" ht="12.75">
      <c r="A53" t="s">
        <v>19</v>
      </c>
    </row>
  </sheetData>
  <printOptions/>
  <pageMargins left="0.984251968503937" right="0.5905511811023623" top="0.7874015748031497" bottom="0.7874015748031497" header="0.5118110236220472" footer="0.5118110236220472"/>
  <pageSetup firstPageNumber="163" useFirstPageNumber="1" fitToHeight="1" fitToWidth="1" horizontalDpi="600" verticalDpi="600" orientation="portrait" paperSize="9" scale="9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showGridLines="0" workbookViewId="0" topLeftCell="A1">
      <selection activeCell="K11" sqref="K11"/>
    </sheetView>
  </sheetViews>
  <sheetFormatPr defaultColWidth="11.421875" defaultRowHeight="12.75"/>
  <cols>
    <col min="1" max="1" width="9.7109375" style="0" customWidth="1"/>
    <col min="2" max="19" width="5.421875" style="0" customWidth="1"/>
    <col min="20" max="37" width="5.7109375" style="0" customWidth="1"/>
  </cols>
  <sheetData>
    <row r="1" spans="1:37" ht="12.75">
      <c r="A1" s="11" t="s">
        <v>86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2.75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15" ht="12.75">
      <c r="A4" s="9"/>
      <c r="B4" s="8">
        <v>1963</v>
      </c>
      <c r="C4" s="8">
        <v>1964</v>
      </c>
      <c r="D4" s="8">
        <v>1965</v>
      </c>
      <c r="E4" s="8">
        <v>1966</v>
      </c>
      <c r="F4" s="8">
        <v>1967</v>
      </c>
      <c r="G4" s="8">
        <v>1968</v>
      </c>
      <c r="H4" s="8">
        <v>1969</v>
      </c>
      <c r="I4" s="8">
        <v>1970</v>
      </c>
      <c r="J4" s="8">
        <v>1971</v>
      </c>
      <c r="K4" s="8">
        <v>1972</v>
      </c>
      <c r="L4" s="8">
        <v>1973</v>
      </c>
      <c r="M4" s="8">
        <v>1974</v>
      </c>
      <c r="N4" s="8">
        <v>1975</v>
      </c>
      <c r="O4" s="8">
        <v>1976</v>
      </c>
    </row>
    <row r="5" spans="1:15" ht="12.75">
      <c r="A5" s="2" t="s">
        <v>0</v>
      </c>
      <c r="B5" s="18">
        <v>111.5861</v>
      </c>
      <c r="C5" s="18">
        <v>110.65550000000002</v>
      </c>
      <c r="D5" s="18">
        <v>113.4358</v>
      </c>
      <c r="E5" s="18">
        <v>117.89189999999999</v>
      </c>
      <c r="F5" s="18">
        <v>124.99900000000001</v>
      </c>
      <c r="G5" s="30">
        <v>123.37599999999999</v>
      </c>
      <c r="H5" s="12">
        <v>134.7601</v>
      </c>
      <c r="I5" s="7">
        <v>144.99710000000002</v>
      </c>
      <c r="J5" s="5">
        <v>146.1028</v>
      </c>
      <c r="K5" s="5">
        <v>145.80540000000002</v>
      </c>
      <c r="L5" s="5">
        <v>149.72269999999997</v>
      </c>
      <c r="M5" s="5">
        <v>173.79850000000002</v>
      </c>
      <c r="N5" s="5">
        <v>206.416</v>
      </c>
      <c r="O5" s="5">
        <v>230.3544</v>
      </c>
    </row>
    <row r="6" spans="1:15" ht="12.75">
      <c r="A6" s="2" t="s">
        <v>1</v>
      </c>
      <c r="B6" s="18">
        <v>110.3689</v>
      </c>
      <c r="C6" s="18">
        <v>110.6119</v>
      </c>
      <c r="D6" s="18">
        <v>116.40619999999998</v>
      </c>
      <c r="E6" s="18">
        <v>117.9599</v>
      </c>
      <c r="F6" s="18">
        <v>124.0244</v>
      </c>
      <c r="G6" s="30">
        <v>132.64260000000002</v>
      </c>
      <c r="H6" s="12">
        <v>135.67770000000002</v>
      </c>
      <c r="I6" s="6">
        <v>144.6628</v>
      </c>
      <c r="J6" s="5">
        <v>144.1764</v>
      </c>
      <c r="K6" s="5">
        <v>145.7665</v>
      </c>
      <c r="L6" s="5">
        <v>153.2265</v>
      </c>
      <c r="M6" s="5">
        <v>177.60690000000002</v>
      </c>
      <c r="N6" s="5">
        <v>208.7031</v>
      </c>
      <c r="O6" s="3">
        <v>231.8129</v>
      </c>
    </row>
    <row r="7" spans="1:15" ht="12.75">
      <c r="A7" s="2" t="s">
        <v>2</v>
      </c>
      <c r="B7" s="18">
        <v>113.0773</v>
      </c>
      <c r="C7" s="18">
        <v>113.3331</v>
      </c>
      <c r="D7" s="18">
        <v>114.7999</v>
      </c>
      <c r="E7" s="18">
        <v>118.0482</v>
      </c>
      <c r="F7" s="18">
        <v>124.9328</v>
      </c>
      <c r="G7" s="30">
        <v>128.2208</v>
      </c>
      <c r="H7" s="12">
        <v>134.9777</v>
      </c>
      <c r="I7" s="6">
        <v>151.6612</v>
      </c>
      <c r="J7" s="5">
        <v>149.447</v>
      </c>
      <c r="K7" s="5">
        <v>146.10490000000001</v>
      </c>
      <c r="L7" s="5">
        <v>154.5407</v>
      </c>
      <c r="M7" s="5">
        <v>184.7852</v>
      </c>
      <c r="N7" s="5">
        <v>210.4144</v>
      </c>
      <c r="O7" s="5">
        <v>233.51139999999998</v>
      </c>
    </row>
    <row r="8" spans="1:15" ht="12.75">
      <c r="A8" s="2" t="s">
        <v>3</v>
      </c>
      <c r="B8" s="18">
        <v>113.60790000000001</v>
      </c>
      <c r="C8" s="18">
        <v>113.9904</v>
      </c>
      <c r="D8" s="18">
        <v>114.20830000000002</v>
      </c>
      <c r="E8" s="18">
        <v>118.9316</v>
      </c>
      <c r="F8" s="18">
        <v>125.96379999999999</v>
      </c>
      <c r="G8" s="30">
        <v>130.0051</v>
      </c>
      <c r="H8" s="12">
        <v>138.8245</v>
      </c>
      <c r="I8" s="6">
        <v>144.62339999999998</v>
      </c>
      <c r="J8" s="5">
        <v>148.33270000000002</v>
      </c>
      <c r="K8" s="5">
        <v>147.8927</v>
      </c>
      <c r="L8" s="5">
        <v>155.6494</v>
      </c>
      <c r="M8" s="5">
        <v>186.2115</v>
      </c>
      <c r="N8" s="5">
        <v>211.8437</v>
      </c>
      <c r="O8" s="5">
        <v>235.197</v>
      </c>
    </row>
    <row r="9" spans="1:15" ht="12.75">
      <c r="A9" s="2" t="s">
        <v>4</v>
      </c>
      <c r="B9" s="18">
        <v>113.46740000000001</v>
      </c>
      <c r="C9" s="18">
        <v>113.82369999999999</v>
      </c>
      <c r="D9" s="18">
        <v>116.44239999999999</v>
      </c>
      <c r="E9" s="18">
        <v>121.1391</v>
      </c>
      <c r="F9" s="18">
        <v>127.6764</v>
      </c>
      <c r="G9" s="30">
        <v>129.30990000000003</v>
      </c>
      <c r="H9" s="12">
        <v>138.5544</v>
      </c>
      <c r="I9" s="4">
        <v>148.164</v>
      </c>
      <c r="J9" s="3">
        <v>147.9834</v>
      </c>
      <c r="K9" s="3">
        <v>149.9643</v>
      </c>
      <c r="L9" s="3">
        <v>160.3133</v>
      </c>
      <c r="M9" s="3">
        <v>195.13270000000003</v>
      </c>
      <c r="N9" s="3">
        <v>211.3954</v>
      </c>
      <c r="O9" s="3">
        <v>239.0468</v>
      </c>
    </row>
    <row r="10" spans="1:15" ht="12.75">
      <c r="A10" s="2" t="s">
        <v>5</v>
      </c>
      <c r="B10" s="18">
        <v>111.7266</v>
      </c>
      <c r="C10" s="18">
        <v>114.9006</v>
      </c>
      <c r="D10" s="18">
        <v>119.34550000000002</v>
      </c>
      <c r="E10" s="18">
        <v>124.64039999999999</v>
      </c>
      <c r="F10" s="18">
        <v>127.1243</v>
      </c>
      <c r="G10" s="30">
        <v>128.592</v>
      </c>
      <c r="H10" s="12">
        <v>143.91649999999998</v>
      </c>
      <c r="I10" s="4">
        <v>152.3925</v>
      </c>
      <c r="J10" s="3">
        <v>147.989</v>
      </c>
      <c r="K10" s="3">
        <v>147.7706</v>
      </c>
      <c r="L10" s="3">
        <v>169.8982</v>
      </c>
      <c r="M10" s="3">
        <v>196.1313</v>
      </c>
      <c r="N10" s="3">
        <v>213.35379999999998</v>
      </c>
      <c r="O10" s="3">
        <v>240.07460000000003</v>
      </c>
    </row>
    <row r="11" spans="1:15" ht="12.75">
      <c r="A11" s="2" t="s">
        <v>6</v>
      </c>
      <c r="B11" s="18">
        <v>113.37530000000001</v>
      </c>
      <c r="C11" s="18">
        <v>115.7767</v>
      </c>
      <c r="D11" s="18">
        <v>120.74430000000002</v>
      </c>
      <c r="E11" s="18">
        <v>119.023</v>
      </c>
      <c r="F11" s="18">
        <v>125.99789999999999</v>
      </c>
      <c r="G11" s="30">
        <v>130.5823</v>
      </c>
      <c r="H11" s="12">
        <v>141.84359999999998</v>
      </c>
      <c r="I11" s="4">
        <v>151.13129999999998</v>
      </c>
      <c r="J11" s="3">
        <v>147.658</v>
      </c>
      <c r="K11" s="3">
        <v>146.9535</v>
      </c>
      <c r="L11" s="3">
        <v>171.5386</v>
      </c>
      <c r="M11" s="3">
        <v>198.92350000000002</v>
      </c>
      <c r="N11" s="3">
        <v>215.959</v>
      </c>
      <c r="O11" s="3">
        <v>242.5173</v>
      </c>
    </row>
    <row r="12" spans="1:15" ht="12.75">
      <c r="A12" s="2" t="s">
        <v>7</v>
      </c>
      <c r="B12" s="18">
        <v>111.6559</v>
      </c>
      <c r="C12" s="18">
        <v>116.0975</v>
      </c>
      <c r="D12" s="18">
        <v>120.26430000000002</v>
      </c>
      <c r="E12" s="18">
        <v>124.5926</v>
      </c>
      <c r="F12" s="18">
        <v>124.8784</v>
      </c>
      <c r="G12" s="30">
        <v>135.196</v>
      </c>
      <c r="H12" s="12">
        <v>135.3604</v>
      </c>
      <c r="I12" s="4">
        <v>152.172</v>
      </c>
      <c r="J12" s="3">
        <v>150.0448</v>
      </c>
      <c r="K12" s="3">
        <v>149.59539999999998</v>
      </c>
      <c r="L12" s="3">
        <v>171.7241</v>
      </c>
      <c r="M12" s="3">
        <v>199.1212</v>
      </c>
      <c r="N12" s="3">
        <v>216.9776</v>
      </c>
      <c r="O12" s="3">
        <v>244.7735</v>
      </c>
    </row>
    <row r="13" spans="1:15" ht="12.75">
      <c r="A13" s="2" t="s">
        <v>8</v>
      </c>
      <c r="B13" s="18">
        <v>110.8618</v>
      </c>
      <c r="C13" s="18">
        <v>114.2094</v>
      </c>
      <c r="D13" s="18">
        <v>116.58840000000001</v>
      </c>
      <c r="E13" s="18">
        <v>123.5702</v>
      </c>
      <c r="F13" s="18">
        <v>121.3656</v>
      </c>
      <c r="G13" s="30">
        <v>136.28949999999998</v>
      </c>
      <c r="H13" s="12">
        <v>134.80699999999996</v>
      </c>
      <c r="I13" s="4">
        <v>151.1994</v>
      </c>
      <c r="J13" s="3">
        <v>147.8649</v>
      </c>
      <c r="K13" s="3">
        <v>149.208</v>
      </c>
      <c r="L13" s="3">
        <v>171.8872</v>
      </c>
      <c r="M13" s="3">
        <v>199.3638</v>
      </c>
      <c r="N13" s="3">
        <v>219.9209</v>
      </c>
      <c r="O13" s="3">
        <v>246.56700000000004</v>
      </c>
    </row>
    <row r="14" spans="1:15" ht="12.75">
      <c r="A14" s="2" t="s">
        <v>9</v>
      </c>
      <c r="B14" s="18">
        <v>113.97570000000002</v>
      </c>
      <c r="C14" s="18">
        <v>115.5291</v>
      </c>
      <c r="D14" s="18">
        <v>116.8204</v>
      </c>
      <c r="E14" s="18">
        <v>123.5949</v>
      </c>
      <c r="F14" s="18">
        <v>121.64529999999999</v>
      </c>
      <c r="G14" s="30">
        <v>131.7122</v>
      </c>
      <c r="H14" s="12">
        <v>134.9787</v>
      </c>
      <c r="I14" s="6">
        <v>150.5362</v>
      </c>
      <c r="J14" s="5">
        <v>148.1993</v>
      </c>
      <c r="K14" s="5">
        <v>149.22129999999999</v>
      </c>
      <c r="L14" s="5">
        <v>170.7343</v>
      </c>
      <c r="M14" s="5">
        <v>201.07389999999998</v>
      </c>
      <c r="N14" s="5">
        <v>221.8155</v>
      </c>
      <c r="O14" s="5">
        <v>248.2337</v>
      </c>
    </row>
    <row r="15" spans="1:15" ht="12.75">
      <c r="A15" s="2" t="s">
        <v>10</v>
      </c>
      <c r="B15" s="18">
        <v>112.6918</v>
      </c>
      <c r="C15" s="18">
        <v>114.6348</v>
      </c>
      <c r="D15" s="18">
        <v>119.20909999999999</v>
      </c>
      <c r="E15" s="18">
        <v>121.7577</v>
      </c>
      <c r="F15" s="18">
        <v>121.6908</v>
      </c>
      <c r="G15" s="30">
        <v>134.34</v>
      </c>
      <c r="H15" s="12">
        <v>133.92329999999998</v>
      </c>
      <c r="I15" s="6">
        <v>150.4283</v>
      </c>
      <c r="J15" s="5">
        <v>148.2969</v>
      </c>
      <c r="K15" s="5">
        <v>150.1887</v>
      </c>
      <c r="L15" s="5">
        <v>168.74790000000002</v>
      </c>
      <c r="M15" s="5">
        <v>201.8535</v>
      </c>
      <c r="N15" s="5">
        <v>222.5793</v>
      </c>
      <c r="O15" s="5">
        <v>251.68410000000003</v>
      </c>
    </row>
    <row r="16" spans="1:15" ht="12.75">
      <c r="A16" s="2" t="s">
        <v>11</v>
      </c>
      <c r="B16" s="12">
        <v>112.2349</v>
      </c>
      <c r="C16" s="12">
        <v>113.66359999999999</v>
      </c>
      <c r="D16" s="12">
        <v>116.23089999999998</v>
      </c>
      <c r="E16" s="12">
        <v>123.81639999999997</v>
      </c>
      <c r="F16" s="12">
        <v>124.51050000000001</v>
      </c>
      <c r="G16" s="30">
        <v>137.1354</v>
      </c>
      <c r="H16" s="12">
        <v>137.92829999999998</v>
      </c>
      <c r="I16" s="5">
        <v>147.1809</v>
      </c>
      <c r="J16" s="5">
        <v>146.33049999999997</v>
      </c>
      <c r="K16" s="5">
        <v>149.2891</v>
      </c>
      <c r="L16" s="5">
        <v>171.3608</v>
      </c>
      <c r="M16" s="5">
        <v>203.5909</v>
      </c>
      <c r="N16" s="5">
        <v>224.02939999999998</v>
      </c>
      <c r="O16" s="5">
        <v>254.92530000000002</v>
      </c>
    </row>
    <row r="17" spans="1:37" ht="12.75">
      <c r="A17" s="15"/>
      <c r="B17" s="17"/>
      <c r="C17" s="17"/>
      <c r="D17" s="17"/>
      <c r="E17" s="17"/>
      <c r="F17" s="17"/>
      <c r="G17" s="19"/>
      <c r="H17" s="17"/>
      <c r="I17" s="16"/>
      <c r="J17" s="16"/>
      <c r="K17" s="16"/>
      <c r="L17" s="16"/>
      <c r="M17" s="16"/>
      <c r="N17" s="16"/>
      <c r="O17" s="16"/>
      <c r="P17" s="17"/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27"/>
      <c r="AB17" s="27"/>
      <c r="AC17" s="16"/>
      <c r="AD17" s="16"/>
      <c r="AE17" s="16"/>
      <c r="AF17" s="16"/>
      <c r="AG17" s="16"/>
      <c r="AH17" s="16"/>
      <c r="AI17" s="17"/>
      <c r="AJ17" s="17"/>
      <c r="AK17" s="17"/>
    </row>
    <row r="18" spans="1:15" ht="12.75">
      <c r="A18" s="9"/>
      <c r="B18" s="9">
        <v>1977</v>
      </c>
      <c r="C18" s="9">
        <v>1978</v>
      </c>
      <c r="D18" s="9">
        <v>1979</v>
      </c>
      <c r="E18" s="8">
        <v>1980</v>
      </c>
      <c r="F18" s="8">
        <v>1981</v>
      </c>
      <c r="G18" s="8">
        <v>1982</v>
      </c>
      <c r="H18" s="8">
        <v>1983</v>
      </c>
      <c r="I18" s="8">
        <v>1984</v>
      </c>
      <c r="J18" s="49">
        <v>1985</v>
      </c>
      <c r="K18" s="48">
        <v>1986</v>
      </c>
      <c r="L18" s="9">
        <v>1987</v>
      </c>
      <c r="M18" s="9">
        <v>1988</v>
      </c>
      <c r="N18" s="9">
        <v>1989</v>
      </c>
      <c r="O18" s="9">
        <v>1990</v>
      </c>
    </row>
    <row r="19" spans="1:15" ht="12.75">
      <c r="A19" s="2" t="s">
        <v>0</v>
      </c>
      <c r="B19" s="12">
        <v>263.154</v>
      </c>
      <c r="C19" s="12">
        <v>328.71909999999997</v>
      </c>
      <c r="D19" s="12">
        <v>376.7443</v>
      </c>
      <c r="E19" s="7">
        <v>422.89730000000003</v>
      </c>
      <c r="F19" s="5">
        <v>486.81879999999995</v>
      </c>
      <c r="G19" s="5">
        <v>534.4746000000001</v>
      </c>
      <c r="H19" s="5">
        <v>550.0281</v>
      </c>
      <c r="I19" s="5">
        <v>573.8963</v>
      </c>
      <c r="J19" s="53">
        <v>603.9536</v>
      </c>
      <c r="K19" s="6">
        <v>107.195</v>
      </c>
      <c r="L19" s="5">
        <v>114.50859999999999</v>
      </c>
      <c r="M19" s="5">
        <v>122.90688000000002</v>
      </c>
      <c r="N19" s="5">
        <v>128.04345999999998</v>
      </c>
      <c r="O19" s="40" t="s">
        <v>27</v>
      </c>
    </row>
    <row r="20" spans="1:15" ht="12.75">
      <c r="A20" s="2" t="s">
        <v>1</v>
      </c>
      <c r="B20" s="12">
        <v>266.3464</v>
      </c>
      <c r="C20" s="12">
        <v>314.3276</v>
      </c>
      <c r="D20" s="12">
        <v>369.04630000000003</v>
      </c>
      <c r="E20" s="6">
        <v>427.40380000000005</v>
      </c>
      <c r="F20" s="5">
        <v>481.65200000000004</v>
      </c>
      <c r="G20" s="5">
        <v>531.5418</v>
      </c>
      <c r="H20" s="5">
        <v>557.4336000000001</v>
      </c>
      <c r="I20" s="5">
        <v>585.7026999999999</v>
      </c>
      <c r="J20" s="53">
        <v>592.4247</v>
      </c>
      <c r="K20" s="6">
        <v>108.38056</v>
      </c>
      <c r="L20" s="5">
        <v>114.96567999999999</v>
      </c>
      <c r="M20" s="5">
        <v>125.12682000000002</v>
      </c>
      <c r="N20" s="5">
        <v>127.83962</v>
      </c>
      <c r="O20" s="40" t="s">
        <v>27</v>
      </c>
    </row>
    <row r="21" spans="1:15" ht="12.75">
      <c r="A21" s="2" t="s">
        <v>2</v>
      </c>
      <c r="B21" s="12">
        <v>269.40650000000005</v>
      </c>
      <c r="C21" s="12">
        <v>320.3345</v>
      </c>
      <c r="D21" s="12">
        <v>441.42650000000003</v>
      </c>
      <c r="E21" s="6">
        <v>441.724</v>
      </c>
      <c r="F21" s="5">
        <v>492.9956</v>
      </c>
      <c r="G21" s="5">
        <v>536.2739</v>
      </c>
      <c r="H21" s="5">
        <v>558.2727</v>
      </c>
      <c r="I21" s="5">
        <v>595.2954</v>
      </c>
      <c r="J21" s="53">
        <v>595.8972000000001</v>
      </c>
      <c r="K21" s="6">
        <v>109.58456</v>
      </c>
      <c r="L21" s="5">
        <v>115.19048</v>
      </c>
      <c r="M21" s="5">
        <v>125.05618000000003</v>
      </c>
      <c r="N21" s="5">
        <v>126.92577999999999</v>
      </c>
      <c r="O21" s="5">
        <v>126.15254000000003</v>
      </c>
    </row>
    <row r="22" spans="1:15" ht="12.75">
      <c r="A22" s="2" t="s">
        <v>3</v>
      </c>
      <c r="B22" s="12">
        <v>305.86150000000004</v>
      </c>
      <c r="C22" s="12">
        <v>338.25050000000005</v>
      </c>
      <c r="D22" s="12">
        <v>385.5885</v>
      </c>
      <c r="E22" s="6">
        <v>456.2872</v>
      </c>
      <c r="F22" s="5">
        <v>502.63620000000003</v>
      </c>
      <c r="G22" s="5">
        <v>538.3884000000002</v>
      </c>
      <c r="H22" s="5">
        <v>573.8267999999999</v>
      </c>
      <c r="I22" s="5">
        <v>595.2954</v>
      </c>
      <c r="J22" s="53">
        <v>590.2762000000001</v>
      </c>
      <c r="K22" s="6">
        <v>110.32994000000002</v>
      </c>
      <c r="L22" s="5">
        <v>115.61368000000002</v>
      </c>
      <c r="M22" s="5">
        <v>126.03994</v>
      </c>
      <c r="N22" s="5">
        <v>127.47890000000001</v>
      </c>
      <c r="O22" s="5">
        <v>126.80398</v>
      </c>
    </row>
    <row r="23" spans="1:15" ht="12.75">
      <c r="A23" s="2" t="s">
        <v>4</v>
      </c>
      <c r="B23" s="12">
        <v>323.7258</v>
      </c>
      <c r="C23" s="12">
        <v>347.01849999999996</v>
      </c>
      <c r="D23" s="12">
        <v>411.8104000000001</v>
      </c>
      <c r="E23" s="4">
        <v>464.4778</v>
      </c>
      <c r="F23" s="3">
        <v>513.5059</v>
      </c>
      <c r="G23" s="3">
        <v>550.7280000000001</v>
      </c>
      <c r="H23" s="3">
        <v>582.9481</v>
      </c>
      <c r="I23" s="3">
        <v>603.8695</v>
      </c>
      <c r="J23" s="52">
        <v>606.9348</v>
      </c>
      <c r="K23" s="6">
        <v>111.61002</v>
      </c>
      <c r="L23" s="5">
        <v>115.77704000000001</v>
      </c>
      <c r="M23" s="5">
        <v>126.85674000000003</v>
      </c>
      <c r="N23" s="5">
        <v>127.87361999999999</v>
      </c>
      <c r="O23" s="5">
        <v>127.20068</v>
      </c>
    </row>
    <row r="24" spans="1:15" ht="12.75">
      <c r="A24" s="2" t="s">
        <v>5</v>
      </c>
      <c r="B24" s="12">
        <v>331.31949999999995</v>
      </c>
      <c r="C24" s="12">
        <v>357.75659999999993</v>
      </c>
      <c r="D24" s="12">
        <v>419.53079999999994</v>
      </c>
      <c r="E24" s="4">
        <v>481.2432</v>
      </c>
      <c r="F24" s="3">
        <v>493.31469999999996</v>
      </c>
      <c r="G24" s="3">
        <v>559.4895</v>
      </c>
      <c r="H24" s="3">
        <v>583.2763</v>
      </c>
      <c r="I24" s="3">
        <v>618.0658000000001</v>
      </c>
      <c r="J24" s="52">
        <v>609.7413</v>
      </c>
      <c r="K24" s="6">
        <v>113.17616000000002</v>
      </c>
      <c r="L24" s="5">
        <v>118.8055</v>
      </c>
      <c r="M24" s="5">
        <v>127.43057999999999</v>
      </c>
      <c r="N24" s="5">
        <v>128.48138</v>
      </c>
      <c r="O24" s="5">
        <v>126.18342000000003</v>
      </c>
    </row>
    <row r="25" spans="1:15" ht="13.5" thickBot="1">
      <c r="A25" s="2" t="s">
        <v>6</v>
      </c>
      <c r="B25" s="12">
        <v>332.11429999999996</v>
      </c>
      <c r="C25" s="12">
        <v>356.291</v>
      </c>
      <c r="D25" s="12">
        <v>432.6124</v>
      </c>
      <c r="E25" s="4">
        <v>478.1304</v>
      </c>
      <c r="F25" s="3">
        <v>486.08439999999996</v>
      </c>
      <c r="G25" s="3">
        <v>547.1477</v>
      </c>
      <c r="H25" s="3">
        <v>568.6946</v>
      </c>
      <c r="I25" s="3">
        <v>617.2993</v>
      </c>
      <c r="J25" s="55">
        <v>605.9026</v>
      </c>
      <c r="K25" s="6">
        <v>113.47702000000001</v>
      </c>
      <c r="L25" s="5">
        <v>119.07206000000002</v>
      </c>
      <c r="M25" s="5">
        <v>127.32054000000002</v>
      </c>
      <c r="N25" s="5">
        <v>128.48138</v>
      </c>
      <c r="O25" s="5">
        <v>126.46038</v>
      </c>
    </row>
    <row r="26" spans="1:15" ht="13.5" thickTop="1">
      <c r="A26" s="2" t="s">
        <v>7</v>
      </c>
      <c r="B26" s="12">
        <v>337.8489</v>
      </c>
      <c r="C26" s="12">
        <v>352.0802</v>
      </c>
      <c r="D26" s="12">
        <v>430.4107</v>
      </c>
      <c r="E26" s="4">
        <v>471.0096</v>
      </c>
      <c r="F26" s="3">
        <v>511.7712</v>
      </c>
      <c r="G26" s="3">
        <v>538.5706</v>
      </c>
      <c r="H26" s="3">
        <v>589.3990000000001</v>
      </c>
      <c r="I26" s="52">
        <v>599.7455000000001</v>
      </c>
      <c r="J26" s="54">
        <v>103.18603999999999</v>
      </c>
      <c r="K26" s="5">
        <v>108.20497999999999</v>
      </c>
      <c r="L26" s="5">
        <v>120.27576</v>
      </c>
      <c r="M26" s="5">
        <v>127.74656000000003</v>
      </c>
      <c r="N26" s="5">
        <v>129.01202</v>
      </c>
      <c r="O26" s="5">
        <v>126.56822000000004</v>
      </c>
    </row>
    <row r="27" spans="1:15" ht="12.75">
      <c r="A27" s="2" t="s">
        <v>8</v>
      </c>
      <c r="B27" s="12">
        <v>316.5276</v>
      </c>
      <c r="C27" s="12">
        <v>359.5938</v>
      </c>
      <c r="D27" s="12">
        <v>423.9414</v>
      </c>
      <c r="E27" s="4">
        <v>462.8958</v>
      </c>
      <c r="F27" s="3">
        <v>527.3275</v>
      </c>
      <c r="G27" s="3">
        <v>540.9442</v>
      </c>
      <c r="H27" s="3">
        <v>589.9531000000002</v>
      </c>
      <c r="I27" s="52">
        <v>599.2834000000001</v>
      </c>
      <c r="J27" s="6">
        <v>103.27766</v>
      </c>
      <c r="K27" s="5">
        <v>111.41912000000002</v>
      </c>
      <c r="L27" s="5">
        <v>120.58842</v>
      </c>
      <c r="M27" s="5">
        <v>128.35244</v>
      </c>
      <c r="N27" s="40" t="s">
        <v>27</v>
      </c>
      <c r="O27" s="5">
        <v>126.56822000000004</v>
      </c>
    </row>
    <row r="28" spans="1:15" ht="12.75">
      <c r="A28" s="2" t="s">
        <v>9</v>
      </c>
      <c r="B28" s="12">
        <v>317.75300000000004</v>
      </c>
      <c r="C28" s="12">
        <v>356.51370000000003</v>
      </c>
      <c r="D28" s="12">
        <v>384.6782</v>
      </c>
      <c r="E28" s="6">
        <v>497.4630000000001</v>
      </c>
      <c r="F28" s="5">
        <v>523.9065</v>
      </c>
      <c r="G28" s="5">
        <v>539.785</v>
      </c>
      <c r="H28" s="5">
        <v>580.4139</v>
      </c>
      <c r="I28" s="53">
        <v>602.6489</v>
      </c>
      <c r="J28" s="6">
        <v>104.69804</v>
      </c>
      <c r="K28" s="5">
        <v>112.22388000000001</v>
      </c>
      <c r="L28" s="5">
        <v>121.10716000000001</v>
      </c>
      <c r="M28" s="5">
        <v>128.60652000000002</v>
      </c>
      <c r="N28" s="40" t="s">
        <v>27</v>
      </c>
      <c r="O28" s="5">
        <v>126.80478000000001</v>
      </c>
    </row>
    <row r="29" spans="1:15" ht="12.75">
      <c r="A29" s="2" t="s">
        <v>10</v>
      </c>
      <c r="B29" s="12">
        <v>315.28950000000003</v>
      </c>
      <c r="C29" s="12">
        <v>369.31629999999996</v>
      </c>
      <c r="D29" s="12">
        <v>414.4622</v>
      </c>
      <c r="E29" s="6">
        <v>496.105</v>
      </c>
      <c r="F29" s="5">
        <v>530.5905</v>
      </c>
      <c r="G29" s="5">
        <v>545.7326</v>
      </c>
      <c r="H29" s="5">
        <v>575.578</v>
      </c>
      <c r="I29" s="53">
        <v>590.0521000000001</v>
      </c>
      <c r="J29" s="6">
        <v>106.12374</v>
      </c>
      <c r="K29" s="5">
        <v>114.20595999999999</v>
      </c>
      <c r="L29" s="5">
        <v>123.48018000000002</v>
      </c>
      <c r="M29" s="5">
        <v>127.17195999999998</v>
      </c>
      <c r="N29" s="40" t="s">
        <v>27</v>
      </c>
      <c r="O29" s="5">
        <v>126.88158000000001</v>
      </c>
    </row>
    <row r="30" spans="1:15" ht="12.75">
      <c r="A30" s="2" t="s">
        <v>11</v>
      </c>
      <c r="B30" s="12">
        <v>309.9279</v>
      </c>
      <c r="C30" s="12">
        <v>368.14209999999997</v>
      </c>
      <c r="D30" s="12">
        <v>419.8229</v>
      </c>
      <c r="E30" s="5">
        <v>474.1631</v>
      </c>
      <c r="F30" s="5">
        <v>510.36990000000003</v>
      </c>
      <c r="G30" s="5">
        <v>539.6298</v>
      </c>
      <c r="H30" s="5">
        <v>584.4548</v>
      </c>
      <c r="I30" s="53">
        <v>608.3698</v>
      </c>
      <c r="J30" s="6">
        <v>105.92264000000002</v>
      </c>
      <c r="K30" s="5">
        <v>114.07628000000003</v>
      </c>
      <c r="L30" s="5">
        <v>122.31382000000002</v>
      </c>
      <c r="M30" s="5">
        <v>127.48316000000003</v>
      </c>
      <c r="N30" s="40" t="s">
        <v>27</v>
      </c>
      <c r="O30" s="5">
        <v>127.42694000000002</v>
      </c>
    </row>
    <row r="31" spans="1:37" ht="12.75">
      <c r="A31" s="31"/>
      <c r="B31" s="17"/>
      <c r="C31" s="17"/>
      <c r="D31" s="17"/>
      <c r="E31" s="17"/>
      <c r="F31" s="17"/>
      <c r="G31" s="19"/>
      <c r="H31" s="17"/>
      <c r="I31" s="16"/>
      <c r="J31" s="16"/>
      <c r="K31" s="16"/>
      <c r="L31" s="16"/>
      <c r="M31" s="16"/>
      <c r="N31" s="16"/>
      <c r="O31" s="16"/>
      <c r="P31" s="17"/>
      <c r="Q31" s="17"/>
      <c r="R31" s="17"/>
      <c r="S31" s="16"/>
      <c r="T31" s="16"/>
      <c r="U31" s="16"/>
      <c r="V31" s="16"/>
      <c r="W31" s="16"/>
      <c r="X31" s="16"/>
      <c r="Y31" s="16"/>
      <c r="Z31" s="16"/>
      <c r="AA31" s="27"/>
      <c r="AB31" s="27"/>
      <c r="AC31" s="16"/>
      <c r="AD31" s="16"/>
      <c r="AE31" s="16"/>
      <c r="AF31" s="16"/>
      <c r="AG31" s="16"/>
      <c r="AH31" s="16"/>
      <c r="AI31" s="17"/>
      <c r="AJ31" s="17"/>
      <c r="AK31" s="17"/>
    </row>
    <row r="32" spans="1:37" ht="12.75">
      <c r="A32" s="9"/>
      <c r="B32" s="9">
        <v>1991</v>
      </c>
      <c r="C32" s="9">
        <v>1992</v>
      </c>
      <c r="D32" s="49">
        <v>1993</v>
      </c>
      <c r="E32" s="48">
        <v>1994</v>
      </c>
      <c r="F32" s="9">
        <v>1995</v>
      </c>
      <c r="G32" s="9">
        <v>1996</v>
      </c>
      <c r="H32" s="49">
        <v>1997</v>
      </c>
      <c r="I32" s="48">
        <v>1998</v>
      </c>
      <c r="J32" s="9">
        <v>1999</v>
      </c>
      <c r="K32" s="16"/>
      <c r="L32" s="16"/>
      <c r="M32" s="16"/>
      <c r="N32" s="16"/>
      <c r="O32" s="16"/>
      <c r="P32" s="17"/>
      <c r="Q32" s="17"/>
      <c r="R32" s="17"/>
      <c r="S32" s="16"/>
      <c r="T32" s="16"/>
      <c r="U32" s="16"/>
      <c r="V32" s="16"/>
      <c r="W32" s="16"/>
      <c r="X32" s="16"/>
      <c r="Y32" s="16"/>
      <c r="Z32" s="16"/>
      <c r="AA32" s="27"/>
      <c r="AB32" s="27"/>
      <c r="AC32" s="16"/>
      <c r="AD32" s="16"/>
      <c r="AE32" s="16"/>
      <c r="AF32" s="16"/>
      <c r="AG32" s="16"/>
      <c r="AH32" s="16"/>
      <c r="AI32" s="17"/>
      <c r="AJ32" s="17"/>
      <c r="AK32" s="17"/>
    </row>
    <row r="33" spans="1:36" ht="12.75">
      <c r="A33" s="2" t="s">
        <v>0</v>
      </c>
      <c r="B33" s="5">
        <v>128.47096000000002</v>
      </c>
      <c r="C33" s="5">
        <v>132.1355</v>
      </c>
      <c r="D33" s="53">
        <v>137.1915</v>
      </c>
      <c r="E33" s="6">
        <v>109.72187999999998</v>
      </c>
      <c r="F33" s="5">
        <v>139.36615999999998</v>
      </c>
      <c r="G33" s="5">
        <v>144.57581746</v>
      </c>
      <c r="H33" s="56">
        <v>149.7</v>
      </c>
      <c r="I33" s="18">
        <v>106.5</v>
      </c>
      <c r="J33" s="12">
        <v>108.8</v>
      </c>
      <c r="K33" s="16"/>
      <c r="L33" s="16"/>
      <c r="M33" s="16"/>
      <c r="N33" s="16"/>
      <c r="O33" s="17"/>
      <c r="P33" s="17"/>
      <c r="Q33" s="17"/>
      <c r="R33" s="16"/>
      <c r="S33" s="16"/>
      <c r="T33" s="16"/>
      <c r="U33" s="16"/>
      <c r="V33" s="16"/>
      <c r="W33" s="16"/>
      <c r="X33" s="16"/>
      <c r="Y33" s="16"/>
      <c r="Z33" s="27"/>
      <c r="AA33" s="27"/>
      <c r="AB33" s="16"/>
      <c r="AC33" s="16"/>
      <c r="AD33" s="16"/>
      <c r="AE33" s="16"/>
      <c r="AF33" s="16"/>
      <c r="AG33" s="16"/>
      <c r="AH33" s="17"/>
      <c r="AI33" s="17"/>
      <c r="AJ33" s="17"/>
    </row>
    <row r="34" spans="1:36" ht="12.75">
      <c r="A34" s="2" t="s">
        <v>1</v>
      </c>
      <c r="B34" s="5">
        <v>128.96872000000002</v>
      </c>
      <c r="C34" s="5">
        <v>132.0583</v>
      </c>
      <c r="D34" s="53">
        <v>138.05174</v>
      </c>
      <c r="E34" s="6">
        <v>116.02182</v>
      </c>
      <c r="F34" s="5">
        <v>139.83744000000002</v>
      </c>
      <c r="G34" s="5">
        <v>145.31725268000002</v>
      </c>
      <c r="H34" s="56">
        <v>152.32</v>
      </c>
      <c r="I34" s="18">
        <v>107.3</v>
      </c>
      <c r="J34" s="12">
        <v>109</v>
      </c>
      <c r="K34" s="16"/>
      <c r="L34" s="16"/>
      <c r="M34" s="16"/>
      <c r="N34" s="16"/>
      <c r="O34" s="17"/>
      <c r="P34" s="17"/>
      <c r="Q34" s="17"/>
      <c r="R34" s="16"/>
      <c r="S34" s="16"/>
      <c r="T34" s="16"/>
      <c r="U34" s="16"/>
      <c r="V34" s="16"/>
      <c r="W34" s="16"/>
      <c r="X34" s="16"/>
      <c r="Y34" s="16"/>
      <c r="Z34" s="27"/>
      <c r="AA34" s="27"/>
      <c r="AB34" s="16"/>
      <c r="AC34" s="16"/>
      <c r="AD34" s="16"/>
      <c r="AE34" s="16"/>
      <c r="AF34" s="16"/>
      <c r="AG34" s="16"/>
      <c r="AH34" s="17"/>
      <c r="AI34" s="17"/>
      <c r="AJ34" s="17"/>
    </row>
    <row r="35" spans="1:36" ht="12.75">
      <c r="A35" s="2" t="s">
        <v>2</v>
      </c>
      <c r="B35" s="5">
        <v>126.85822</v>
      </c>
      <c r="C35" s="5">
        <v>131.9435</v>
      </c>
      <c r="D35" s="53">
        <v>138.04398</v>
      </c>
      <c r="E35" s="6">
        <v>121.41916</v>
      </c>
      <c r="F35" s="5">
        <v>143.45764000000003</v>
      </c>
      <c r="G35" s="5">
        <v>145.8109347</v>
      </c>
      <c r="H35" s="56">
        <v>154.64</v>
      </c>
      <c r="I35" s="18">
        <v>108.3</v>
      </c>
      <c r="J35" s="12">
        <v>108.8</v>
      </c>
      <c r="K35" s="16"/>
      <c r="L35" s="16"/>
      <c r="M35" s="16"/>
      <c r="N35" s="16"/>
      <c r="O35" s="17"/>
      <c r="P35" s="17"/>
      <c r="Q35" s="17"/>
      <c r="R35" s="16"/>
      <c r="S35" s="16"/>
      <c r="T35" s="16"/>
      <c r="U35" s="16"/>
      <c r="V35" s="16"/>
      <c r="W35" s="16"/>
      <c r="X35" s="16"/>
      <c r="Y35" s="16"/>
      <c r="Z35" s="27"/>
      <c r="AA35" s="27"/>
      <c r="AB35" s="16"/>
      <c r="AC35" s="16"/>
      <c r="AD35" s="16"/>
      <c r="AE35" s="16"/>
      <c r="AF35" s="16"/>
      <c r="AG35" s="16"/>
      <c r="AH35" s="17"/>
      <c r="AI35" s="17"/>
      <c r="AJ35" s="17"/>
    </row>
    <row r="36" spans="1:36" ht="12.75">
      <c r="A36" s="2" t="s">
        <v>3</v>
      </c>
      <c r="B36" s="5">
        <v>128.99248000000003</v>
      </c>
      <c r="C36" s="5">
        <v>134.37125999999998</v>
      </c>
      <c r="D36" s="53">
        <v>136.87587999999997</v>
      </c>
      <c r="E36" s="6">
        <v>122.77742000000002</v>
      </c>
      <c r="F36" s="5">
        <v>145.25467999999998</v>
      </c>
      <c r="G36" s="5">
        <v>147.10818319999996</v>
      </c>
      <c r="H36" s="56">
        <v>156.06</v>
      </c>
      <c r="I36" s="18">
        <v>109.6</v>
      </c>
      <c r="J36" s="12">
        <v>108.9</v>
      </c>
      <c r="K36" s="16"/>
      <c r="L36" s="16"/>
      <c r="M36" s="16"/>
      <c r="N36" s="16"/>
      <c r="O36" s="17"/>
      <c r="P36" s="17"/>
      <c r="Q36" s="17"/>
      <c r="R36" s="16"/>
      <c r="S36" s="16"/>
      <c r="T36" s="16"/>
      <c r="U36" s="16"/>
      <c r="V36" s="16"/>
      <c r="W36" s="16"/>
      <c r="X36" s="16"/>
      <c r="Y36" s="16"/>
      <c r="Z36" s="27"/>
      <c r="AA36" s="27"/>
      <c r="AB36" s="16"/>
      <c r="AC36" s="16"/>
      <c r="AD36" s="16"/>
      <c r="AE36" s="16"/>
      <c r="AF36" s="16"/>
      <c r="AG36" s="16"/>
      <c r="AH36" s="17"/>
      <c r="AI36" s="17"/>
      <c r="AJ36" s="17"/>
    </row>
    <row r="37" spans="1:36" ht="12.75">
      <c r="A37" s="2" t="s">
        <v>4</v>
      </c>
      <c r="B37" s="5">
        <v>128.19856000000004</v>
      </c>
      <c r="C37" s="5">
        <v>133.74694</v>
      </c>
      <c r="D37" s="53">
        <v>138.21921999999998</v>
      </c>
      <c r="E37" s="6">
        <v>125.88054</v>
      </c>
      <c r="F37" s="5">
        <v>145.69552000000004</v>
      </c>
      <c r="G37" s="5">
        <v>149.006196</v>
      </c>
      <c r="H37" s="56">
        <v>156.5</v>
      </c>
      <c r="I37" s="18">
        <v>111.6</v>
      </c>
      <c r="J37" s="12">
        <v>109.3</v>
      </c>
      <c r="K37" s="16"/>
      <c r="L37" s="16"/>
      <c r="M37" s="16"/>
      <c r="N37" s="16"/>
      <c r="O37" s="17"/>
      <c r="P37" s="17"/>
      <c r="Q37" s="17"/>
      <c r="R37" s="16"/>
      <c r="S37" s="16"/>
      <c r="T37" s="16"/>
      <c r="U37" s="16"/>
      <c r="V37" s="16"/>
      <c r="W37" s="16"/>
      <c r="X37" s="16"/>
      <c r="Y37" s="16"/>
      <c r="Z37" s="27"/>
      <c r="AA37" s="27"/>
      <c r="AB37" s="16"/>
      <c r="AC37" s="16"/>
      <c r="AD37" s="16"/>
      <c r="AE37" s="16"/>
      <c r="AF37" s="16"/>
      <c r="AG37" s="16"/>
      <c r="AH37" s="17"/>
      <c r="AI37" s="17"/>
      <c r="AJ37" s="17"/>
    </row>
    <row r="38" spans="1:36" ht="12.75">
      <c r="A38" s="2" t="s">
        <v>5</v>
      </c>
      <c r="B38" s="5">
        <v>128.82128</v>
      </c>
      <c r="C38" s="5">
        <v>133.16549999999998</v>
      </c>
      <c r="D38" s="53">
        <v>138.8303</v>
      </c>
      <c r="E38" s="6">
        <v>129.73254</v>
      </c>
      <c r="F38" s="5">
        <v>146.50766</v>
      </c>
      <c r="G38" s="5">
        <v>149.891342</v>
      </c>
      <c r="H38" s="56">
        <v>158.78</v>
      </c>
      <c r="I38" s="18">
        <v>112.9</v>
      </c>
      <c r="J38" s="12">
        <v>110</v>
      </c>
      <c r="K38" s="16"/>
      <c r="L38" s="16"/>
      <c r="M38" s="16"/>
      <c r="N38" s="16"/>
      <c r="O38" s="17"/>
      <c r="P38" s="17"/>
      <c r="Q38" s="17"/>
      <c r="R38" s="16"/>
      <c r="S38" s="16"/>
      <c r="T38" s="16"/>
      <c r="U38" s="16"/>
      <c r="V38" s="16"/>
      <c r="W38" s="16"/>
      <c r="X38" s="16"/>
      <c r="Y38" s="16"/>
      <c r="Z38" s="27"/>
      <c r="AA38" s="27"/>
      <c r="AB38" s="16"/>
      <c r="AC38" s="16"/>
      <c r="AD38" s="16"/>
      <c r="AE38" s="16"/>
      <c r="AF38" s="16"/>
      <c r="AG38" s="16"/>
      <c r="AH38" s="17"/>
      <c r="AI38" s="17"/>
      <c r="AJ38" s="17"/>
    </row>
    <row r="39" spans="1:36" ht="12.75">
      <c r="A39" s="2" t="s">
        <v>6</v>
      </c>
      <c r="B39" s="5">
        <v>128.90938000000003</v>
      </c>
      <c r="C39" s="5">
        <v>136.15486</v>
      </c>
      <c r="D39" s="53">
        <v>138.08257999999998</v>
      </c>
      <c r="E39" s="6">
        <v>131.4846</v>
      </c>
      <c r="F39" s="5">
        <v>145.71206</v>
      </c>
      <c r="G39" s="5">
        <v>148.739012</v>
      </c>
      <c r="H39" s="56">
        <v>158.8</v>
      </c>
      <c r="I39" s="18">
        <v>111</v>
      </c>
      <c r="J39" s="12">
        <v>110.2</v>
      </c>
      <c r="K39" s="16"/>
      <c r="L39" s="16"/>
      <c r="M39" s="16"/>
      <c r="N39" s="16"/>
      <c r="O39" s="17"/>
      <c r="P39" s="17"/>
      <c r="Q39" s="17"/>
      <c r="R39" s="16"/>
      <c r="S39" s="16"/>
      <c r="T39" s="16"/>
      <c r="U39" s="16"/>
      <c r="V39" s="16"/>
      <c r="W39" s="16"/>
      <c r="X39" s="16"/>
      <c r="Y39" s="16"/>
      <c r="Z39" s="27"/>
      <c r="AA39" s="27"/>
      <c r="AB39" s="16"/>
      <c r="AC39" s="16"/>
      <c r="AD39" s="16"/>
      <c r="AE39" s="16"/>
      <c r="AF39" s="16"/>
      <c r="AG39" s="16"/>
      <c r="AH39" s="17"/>
      <c r="AI39" s="17"/>
      <c r="AJ39" s="17"/>
    </row>
    <row r="40" spans="1:35" ht="12.75">
      <c r="A40" s="2" t="s">
        <v>7</v>
      </c>
      <c r="B40" s="5">
        <v>128.75318000000001</v>
      </c>
      <c r="C40" s="5">
        <v>136.42942</v>
      </c>
      <c r="D40" s="53">
        <v>139.44234</v>
      </c>
      <c r="E40" s="6">
        <v>132.09904</v>
      </c>
      <c r="F40" s="5">
        <v>145.06671999999998</v>
      </c>
      <c r="G40" s="5">
        <v>149.05179</v>
      </c>
      <c r="H40" s="56">
        <v>157.82</v>
      </c>
      <c r="I40" s="18">
        <v>109.6</v>
      </c>
      <c r="J40" s="12">
        <v>111.5</v>
      </c>
      <c r="K40" s="16"/>
      <c r="L40" s="16"/>
      <c r="M40" s="16"/>
      <c r="N40" s="17"/>
      <c r="O40" s="17"/>
      <c r="P40" s="17"/>
      <c r="Q40" s="16"/>
      <c r="R40" s="16"/>
      <c r="S40" s="16"/>
      <c r="T40" s="16"/>
      <c r="U40" s="16"/>
      <c r="V40" s="16"/>
      <c r="W40" s="16"/>
      <c r="X40" s="16"/>
      <c r="Y40" s="27"/>
      <c r="Z40" s="27"/>
      <c r="AA40" s="16"/>
      <c r="AB40" s="16"/>
      <c r="AC40" s="16"/>
      <c r="AD40" s="16"/>
      <c r="AE40" s="16"/>
      <c r="AF40" s="16"/>
      <c r="AG40" s="17"/>
      <c r="AH40" s="17"/>
      <c r="AI40" s="17"/>
    </row>
    <row r="41" spans="1:36" ht="12.75">
      <c r="A41" s="2" t="s">
        <v>8</v>
      </c>
      <c r="B41" s="5">
        <v>129.11118</v>
      </c>
      <c r="C41" s="5">
        <v>136.26344</v>
      </c>
      <c r="D41" s="53">
        <v>139.58924</v>
      </c>
      <c r="E41" s="6">
        <v>132.9529</v>
      </c>
      <c r="F41" s="5">
        <v>144.9038</v>
      </c>
      <c r="G41" s="5">
        <v>149.343206</v>
      </c>
      <c r="H41" s="56">
        <v>157.9</v>
      </c>
      <c r="I41" s="18">
        <v>108</v>
      </c>
      <c r="J41" s="12">
        <v>111.6</v>
      </c>
      <c r="K41" s="16"/>
      <c r="L41" s="16"/>
      <c r="M41" s="16"/>
      <c r="N41" s="16"/>
      <c r="O41" s="17"/>
      <c r="P41" s="17"/>
      <c r="Q41" s="17"/>
      <c r="R41" s="16"/>
      <c r="S41" s="16"/>
      <c r="T41" s="16"/>
      <c r="U41" s="16"/>
      <c r="V41" s="16"/>
      <c r="W41" s="16"/>
      <c r="X41" s="16"/>
      <c r="Y41" s="16"/>
      <c r="Z41" s="27"/>
      <c r="AA41" s="27"/>
      <c r="AB41" s="16"/>
      <c r="AC41" s="16"/>
      <c r="AD41" s="16"/>
      <c r="AE41" s="16"/>
      <c r="AF41" s="16"/>
      <c r="AG41" s="16"/>
      <c r="AH41" s="17"/>
      <c r="AI41" s="17"/>
      <c r="AJ41" s="17"/>
    </row>
    <row r="42" spans="1:36" ht="12.75">
      <c r="A42" s="2" t="s">
        <v>9</v>
      </c>
      <c r="B42" s="5">
        <v>128.72825999999998</v>
      </c>
      <c r="C42" s="5">
        <v>135.68322</v>
      </c>
      <c r="D42" s="53">
        <v>136.84941999999998</v>
      </c>
      <c r="E42" s="6">
        <v>133.3366</v>
      </c>
      <c r="F42" s="5">
        <v>145.00212</v>
      </c>
      <c r="G42" s="5">
        <v>148.250996</v>
      </c>
      <c r="H42" s="56">
        <v>155.54</v>
      </c>
      <c r="I42" s="18">
        <v>107</v>
      </c>
      <c r="J42" s="12">
        <v>110.1</v>
      </c>
      <c r="K42" s="16"/>
      <c r="L42" s="16"/>
      <c r="M42" s="16"/>
      <c r="N42" s="16"/>
      <c r="O42" s="17"/>
      <c r="P42" s="17"/>
      <c r="Q42" s="17"/>
      <c r="R42" s="16"/>
      <c r="S42" s="16"/>
      <c r="T42" s="16"/>
      <c r="U42" s="16"/>
      <c r="V42" s="16"/>
      <c r="W42" s="16"/>
      <c r="X42" s="16"/>
      <c r="Y42" s="16"/>
      <c r="Z42" s="27"/>
      <c r="AA42" s="27"/>
      <c r="AB42" s="16"/>
      <c r="AC42" s="16"/>
      <c r="AD42" s="16"/>
      <c r="AE42" s="16"/>
      <c r="AF42" s="16"/>
      <c r="AG42" s="16"/>
      <c r="AH42" s="17"/>
      <c r="AI42" s="17"/>
      <c r="AJ42" s="17"/>
    </row>
    <row r="43" spans="1:36" ht="12.75">
      <c r="A43" s="2" t="s">
        <v>10</v>
      </c>
      <c r="B43" s="5">
        <v>128.86332</v>
      </c>
      <c r="C43" s="5">
        <v>134.76914</v>
      </c>
      <c r="D43" s="53">
        <v>137.34426</v>
      </c>
      <c r="E43" s="6">
        <v>133.43892</v>
      </c>
      <c r="F43" s="5">
        <v>144.59116</v>
      </c>
      <c r="G43" s="5">
        <v>148.15122</v>
      </c>
      <c r="H43" s="56">
        <v>155.02</v>
      </c>
      <c r="I43" s="18">
        <v>107.2</v>
      </c>
      <c r="J43" s="12">
        <v>108.9</v>
      </c>
      <c r="K43" s="16"/>
      <c r="L43" s="16"/>
      <c r="M43" s="16"/>
      <c r="N43" s="16"/>
      <c r="O43" s="17"/>
      <c r="P43" s="17"/>
      <c r="Q43" s="17"/>
      <c r="R43" s="16"/>
      <c r="S43" s="16"/>
      <c r="T43" s="16"/>
      <c r="U43" s="16"/>
      <c r="V43" s="16"/>
      <c r="W43" s="16"/>
      <c r="X43" s="16"/>
      <c r="Y43" s="16"/>
      <c r="Z43" s="27"/>
      <c r="AA43" s="27"/>
      <c r="AB43" s="16"/>
      <c r="AC43" s="16"/>
      <c r="AD43" s="16"/>
      <c r="AE43" s="16"/>
      <c r="AF43" s="16"/>
      <c r="AG43" s="16"/>
      <c r="AH43" s="17"/>
      <c r="AI43" s="17"/>
      <c r="AJ43" s="17"/>
    </row>
    <row r="44" spans="1:36" ht="12.75">
      <c r="A44" s="2" t="s">
        <v>11</v>
      </c>
      <c r="B44" s="5">
        <v>129.55805999999998</v>
      </c>
      <c r="C44" s="5">
        <v>134.64778</v>
      </c>
      <c r="D44" s="53">
        <v>138.8217</v>
      </c>
      <c r="E44" s="6">
        <v>133.62194</v>
      </c>
      <c r="F44" s="5">
        <v>143.42942</v>
      </c>
      <c r="G44" s="5">
        <v>148.282176</v>
      </c>
      <c r="H44" s="56">
        <v>155.58</v>
      </c>
      <c r="I44" s="18">
        <v>107.3</v>
      </c>
      <c r="J44" s="12">
        <v>109</v>
      </c>
      <c r="K44" s="16"/>
      <c r="L44" s="16"/>
      <c r="M44" s="16"/>
      <c r="N44" s="16"/>
      <c r="O44" s="17"/>
      <c r="P44" s="17"/>
      <c r="Q44" s="17"/>
      <c r="R44" s="16"/>
      <c r="S44" s="16"/>
      <c r="T44" s="16"/>
      <c r="U44" s="16"/>
      <c r="V44" s="16"/>
      <c r="W44" s="16"/>
      <c r="X44" s="16"/>
      <c r="Y44" s="16"/>
      <c r="Z44" s="27"/>
      <c r="AA44" s="27"/>
      <c r="AB44" s="16"/>
      <c r="AC44" s="16"/>
      <c r="AD44" s="16"/>
      <c r="AE44" s="16"/>
      <c r="AF44" s="16"/>
      <c r="AG44" s="16"/>
      <c r="AH44" s="17"/>
      <c r="AI44" s="17"/>
      <c r="AJ44" s="17"/>
    </row>
    <row r="45" spans="1:37" ht="12.75">
      <c r="A45" s="31"/>
      <c r="B45" s="17"/>
      <c r="C45" s="17"/>
      <c r="D45" s="17"/>
      <c r="E45" s="17"/>
      <c r="F45" s="17"/>
      <c r="G45" s="19"/>
      <c r="H45" s="17"/>
      <c r="I45" s="16"/>
      <c r="J45" s="16"/>
      <c r="K45" s="16"/>
      <c r="L45" s="16"/>
      <c r="M45" s="16"/>
      <c r="N45" s="16"/>
      <c r="O45" s="16"/>
      <c r="P45" s="17"/>
      <c r="Q45" s="17"/>
      <c r="R45" s="17"/>
      <c r="S45" s="16"/>
      <c r="T45" s="16"/>
      <c r="U45" s="16"/>
      <c r="V45" s="16"/>
      <c r="W45" s="16"/>
      <c r="X45" s="16"/>
      <c r="Y45" s="16"/>
      <c r="Z45" s="16"/>
      <c r="AA45" s="27"/>
      <c r="AB45" s="27"/>
      <c r="AC45" s="16"/>
      <c r="AD45" s="16"/>
      <c r="AE45" s="16"/>
      <c r="AF45" s="16"/>
      <c r="AG45" s="16"/>
      <c r="AH45" s="16"/>
      <c r="AI45" s="17"/>
      <c r="AJ45" s="17"/>
      <c r="AK45" s="17"/>
    </row>
    <row r="46" spans="1:37" ht="12.75">
      <c r="A46" s="32" t="s">
        <v>14</v>
      </c>
      <c r="B46" s="17"/>
      <c r="C46" s="17"/>
      <c r="D46" s="17"/>
      <c r="E46" s="17"/>
      <c r="F46" s="17"/>
      <c r="G46" s="19"/>
      <c r="H46" s="17"/>
      <c r="I46" s="16"/>
      <c r="J46" s="16"/>
      <c r="K46" s="16"/>
      <c r="L46" s="16"/>
      <c r="M46" s="16"/>
      <c r="N46" s="16"/>
      <c r="O46" s="16"/>
      <c r="P46" s="17"/>
      <c r="Q46" s="17"/>
      <c r="R46" s="17"/>
      <c r="S46" s="16"/>
      <c r="T46" s="16"/>
      <c r="U46" s="16"/>
      <c r="V46" s="16"/>
      <c r="W46" s="16"/>
      <c r="X46" s="16"/>
      <c r="Y46" s="16"/>
      <c r="Z46" s="16"/>
      <c r="AA46" s="27"/>
      <c r="AB46" s="27"/>
      <c r="AC46" s="16"/>
      <c r="AD46" s="16"/>
      <c r="AE46" s="16"/>
      <c r="AF46" s="16"/>
      <c r="AG46" s="16"/>
      <c r="AH46" s="16"/>
      <c r="AI46" s="17"/>
      <c r="AJ46" s="17"/>
      <c r="AK46" s="17"/>
    </row>
    <row r="47" spans="1:37" ht="12.75">
      <c r="A47" s="15" t="s">
        <v>37</v>
      </c>
      <c r="B47" s="17"/>
      <c r="C47" s="17"/>
      <c r="D47" s="17"/>
      <c r="E47" s="17"/>
      <c r="F47" s="17"/>
      <c r="G47" s="19"/>
      <c r="H47" s="17"/>
      <c r="I47" s="16"/>
      <c r="J47" s="16"/>
      <c r="K47" s="16"/>
      <c r="L47" s="16"/>
      <c r="M47" s="16"/>
      <c r="N47" s="16"/>
      <c r="O47" s="16"/>
      <c r="P47" s="17"/>
      <c r="Q47" s="17"/>
      <c r="R47" s="17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7"/>
    </row>
    <row r="48" spans="1:37" ht="12.75">
      <c r="A48" s="15" t="s">
        <v>38</v>
      </c>
      <c r="B48" s="17"/>
      <c r="C48" s="17"/>
      <c r="D48" s="17"/>
      <c r="E48" s="17"/>
      <c r="F48" s="17"/>
      <c r="G48" s="19"/>
      <c r="H48" s="17"/>
      <c r="I48" s="16"/>
      <c r="J48" s="16"/>
      <c r="K48" s="16"/>
      <c r="L48" s="16"/>
      <c r="M48" s="16"/>
      <c r="N48" s="16"/>
      <c r="O48" s="16"/>
      <c r="P48" s="17"/>
      <c r="Q48" s="17"/>
      <c r="R48" s="1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7"/>
    </row>
    <row r="49" spans="1:37" ht="12.75">
      <c r="A49" s="15" t="s">
        <v>39</v>
      </c>
      <c r="B49" s="17"/>
      <c r="C49" s="17"/>
      <c r="D49" s="17"/>
      <c r="E49" s="17"/>
      <c r="F49" s="17"/>
      <c r="G49" s="19"/>
      <c r="H49" s="17"/>
      <c r="I49" s="16"/>
      <c r="J49" s="16"/>
      <c r="K49" s="16"/>
      <c r="L49" s="16"/>
      <c r="M49" s="16"/>
      <c r="N49" s="16"/>
      <c r="O49" s="16"/>
      <c r="P49" s="17"/>
      <c r="Q49" s="17"/>
      <c r="R49" s="17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7"/>
    </row>
    <row r="50" spans="1:37" ht="12.75">
      <c r="A50" t="s">
        <v>36</v>
      </c>
      <c r="B50" s="17"/>
      <c r="C50" s="17"/>
      <c r="D50" s="17"/>
      <c r="E50" s="17"/>
      <c r="F50" s="17"/>
      <c r="G50" s="19"/>
      <c r="H50" s="17"/>
      <c r="I50" s="16"/>
      <c r="J50" s="16"/>
      <c r="K50" s="16"/>
      <c r="L50" s="16"/>
      <c r="M50" s="16"/>
      <c r="N50" s="16"/>
      <c r="O50" s="16"/>
      <c r="P50" s="17"/>
      <c r="Q50" s="17"/>
      <c r="R50" s="17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7"/>
    </row>
    <row r="51" spans="1:37" ht="12.75">
      <c r="A51" s="15"/>
      <c r="B51" s="17"/>
      <c r="C51" s="17"/>
      <c r="D51" s="17"/>
      <c r="E51" s="17"/>
      <c r="F51" s="17"/>
      <c r="G51" s="19"/>
      <c r="H51" s="17"/>
      <c r="I51" s="16"/>
      <c r="J51" s="16"/>
      <c r="K51" s="16"/>
      <c r="L51" s="16"/>
      <c r="M51" s="16"/>
      <c r="N51" s="16"/>
      <c r="O51" s="16"/>
      <c r="P51" s="17"/>
      <c r="Q51" s="17"/>
      <c r="R51" s="1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7"/>
    </row>
    <row r="52" ht="12.75">
      <c r="A52" t="s">
        <v>13</v>
      </c>
    </row>
  </sheetData>
  <printOptions/>
  <pageMargins left="0.5905511811023623" right="0.984251968503937" top="0.7874015748031497" bottom="0.7874015748031497" header="0.5118110236220472" footer="0.5118110236220472"/>
  <pageSetup firstPageNumber="164" useFirstPageNumber="1" horizontalDpi="600" verticalDpi="600" orientation="portrait" paperSize="9" r:id="rId1"/>
  <headerFooter alignWithMargins="0"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52"/>
  <sheetViews>
    <sheetView showGridLines="0" workbookViewId="0" topLeftCell="A1">
      <selection activeCell="K11" sqref="K11"/>
    </sheetView>
  </sheetViews>
  <sheetFormatPr defaultColWidth="11.421875" defaultRowHeight="12.75"/>
  <cols>
    <col min="1" max="1" width="9.7109375" style="0" customWidth="1"/>
    <col min="2" max="19" width="5.421875" style="0" customWidth="1"/>
    <col min="20" max="37" width="5.7109375" style="0" customWidth="1"/>
  </cols>
  <sheetData>
    <row r="1" spans="1:37" ht="12.75">
      <c r="A1" s="1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V1" s="15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12.75">
      <c r="A2" s="11" t="s">
        <v>89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V2" s="15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2:37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V3" s="15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</row>
    <row r="4" spans="1:15" ht="12.75">
      <c r="A4" s="9"/>
      <c r="B4" s="9">
        <v>1963</v>
      </c>
      <c r="C4" s="9">
        <v>1964</v>
      </c>
      <c r="D4" s="9">
        <v>1965</v>
      </c>
      <c r="E4" s="9">
        <v>1966</v>
      </c>
      <c r="F4" s="9">
        <v>1967</v>
      </c>
      <c r="G4" s="9">
        <v>1968</v>
      </c>
      <c r="H4" s="9">
        <v>1969</v>
      </c>
      <c r="I4" s="9">
        <v>1970</v>
      </c>
      <c r="J4" s="9">
        <v>1971</v>
      </c>
      <c r="K4" s="9">
        <v>1972</v>
      </c>
      <c r="L4" s="9">
        <v>1973</v>
      </c>
      <c r="M4" s="9">
        <v>1974</v>
      </c>
      <c r="N4" s="9">
        <v>1975</v>
      </c>
      <c r="O4" s="9">
        <v>1976</v>
      </c>
    </row>
    <row r="5" spans="1:15" ht="12.75">
      <c r="A5" s="2" t="s">
        <v>0</v>
      </c>
      <c r="B5" s="18">
        <v>111.5861</v>
      </c>
      <c r="C5" s="18">
        <v>110.65550000000002</v>
      </c>
      <c r="D5" s="18">
        <v>113.4358</v>
      </c>
      <c r="E5" s="18">
        <v>117.89189999999999</v>
      </c>
      <c r="F5" s="18">
        <v>124.99900000000001</v>
      </c>
      <c r="G5" s="30">
        <v>123.37599999999999</v>
      </c>
      <c r="H5" s="18">
        <v>134.7601</v>
      </c>
      <c r="I5" s="7">
        <v>144.99710000000002</v>
      </c>
      <c r="J5" s="5">
        <v>146.1028</v>
      </c>
      <c r="K5" s="5">
        <v>145.80540000000002</v>
      </c>
      <c r="L5" s="5">
        <v>149.72269999999997</v>
      </c>
      <c r="M5" s="5">
        <v>173.79850000000002</v>
      </c>
      <c r="N5" s="5">
        <v>206.416</v>
      </c>
      <c r="O5" s="5">
        <v>230.3544</v>
      </c>
    </row>
    <row r="6" spans="1:15" ht="12.75">
      <c r="A6" s="2" t="s">
        <v>1</v>
      </c>
      <c r="B6" s="18">
        <v>110.3689</v>
      </c>
      <c r="C6" s="18">
        <v>110.6119</v>
      </c>
      <c r="D6" s="18">
        <v>116.40619999999998</v>
      </c>
      <c r="E6" s="18">
        <v>117.9599</v>
      </c>
      <c r="F6" s="18">
        <v>124.0244</v>
      </c>
      <c r="G6" s="30">
        <v>132.64260000000002</v>
      </c>
      <c r="H6" s="18">
        <v>135.67770000000002</v>
      </c>
      <c r="I6" s="6">
        <v>144.6628</v>
      </c>
      <c r="J6" s="5">
        <v>144.1764</v>
      </c>
      <c r="K6" s="5">
        <v>145.7665</v>
      </c>
      <c r="L6" s="5">
        <v>153.2265</v>
      </c>
      <c r="M6" s="5">
        <v>177.60690000000002</v>
      </c>
      <c r="N6" s="5">
        <v>208.7031</v>
      </c>
      <c r="O6" s="3">
        <v>231.8129</v>
      </c>
    </row>
    <row r="7" spans="1:15" ht="12.75">
      <c r="A7" s="2" t="s">
        <v>2</v>
      </c>
      <c r="B7" s="18">
        <v>113.0773</v>
      </c>
      <c r="C7" s="18">
        <v>113.3331</v>
      </c>
      <c r="D7" s="18">
        <v>114.7999</v>
      </c>
      <c r="E7" s="18">
        <v>118.0482</v>
      </c>
      <c r="F7" s="18">
        <v>124.9328</v>
      </c>
      <c r="G7" s="30">
        <v>128.2208</v>
      </c>
      <c r="H7" s="18">
        <v>134.9777</v>
      </c>
      <c r="I7" s="6">
        <v>151.6612</v>
      </c>
      <c r="J7" s="5">
        <v>149.447</v>
      </c>
      <c r="K7" s="5">
        <v>146.10490000000001</v>
      </c>
      <c r="L7" s="5">
        <v>154.5407</v>
      </c>
      <c r="M7" s="5">
        <v>184.7852</v>
      </c>
      <c r="N7" s="5">
        <v>210.4144</v>
      </c>
      <c r="O7" s="5">
        <v>233.51139999999998</v>
      </c>
    </row>
    <row r="8" spans="1:15" ht="12.75">
      <c r="A8" s="2" t="s">
        <v>3</v>
      </c>
      <c r="B8" s="18">
        <v>113.60790000000001</v>
      </c>
      <c r="C8" s="18">
        <v>113.9904</v>
      </c>
      <c r="D8" s="18">
        <v>114.20830000000002</v>
      </c>
      <c r="E8" s="18">
        <v>118.9316</v>
      </c>
      <c r="F8" s="18">
        <v>125.96379999999999</v>
      </c>
      <c r="G8" s="30">
        <v>130.0051</v>
      </c>
      <c r="H8" s="18">
        <v>138.8245</v>
      </c>
      <c r="I8" s="6">
        <v>144.62339999999998</v>
      </c>
      <c r="J8" s="5">
        <v>148.33270000000002</v>
      </c>
      <c r="K8" s="5">
        <v>147.8927</v>
      </c>
      <c r="L8" s="5">
        <v>155.6494</v>
      </c>
      <c r="M8" s="5">
        <v>186.2115</v>
      </c>
      <c r="N8" s="5">
        <v>211.8437</v>
      </c>
      <c r="O8" s="5">
        <v>235.197</v>
      </c>
    </row>
    <row r="9" spans="1:15" ht="12.75">
      <c r="A9" s="2" t="s">
        <v>4</v>
      </c>
      <c r="B9" s="18">
        <v>113.46740000000001</v>
      </c>
      <c r="C9" s="18">
        <v>113.82369999999999</v>
      </c>
      <c r="D9" s="18">
        <v>116.44239999999999</v>
      </c>
      <c r="E9" s="18">
        <v>121.1391</v>
      </c>
      <c r="F9" s="18">
        <v>127.6764</v>
      </c>
      <c r="G9" s="30">
        <v>129.30990000000003</v>
      </c>
      <c r="H9" s="18">
        <v>138.5544</v>
      </c>
      <c r="I9" s="4">
        <v>148.164</v>
      </c>
      <c r="J9" s="3">
        <v>147.9834</v>
      </c>
      <c r="K9" s="3">
        <v>149.9643</v>
      </c>
      <c r="L9" s="3">
        <v>160.3133</v>
      </c>
      <c r="M9" s="3">
        <v>195.13270000000003</v>
      </c>
      <c r="N9" s="3">
        <v>211.3954</v>
      </c>
      <c r="O9" s="3">
        <v>239.0468</v>
      </c>
    </row>
    <row r="10" spans="1:15" ht="12.75">
      <c r="A10" s="2" t="s">
        <v>5</v>
      </c>
      <c r="B10" s="18">
        <v>111.7266</v>
      </c>
      <c r="C10" s="18">
        <v>114.9006</v>
      </c>
      <c r="D10" s="18">
        <v>119.34550000000002</v>
      </c>
      <c r="E10" s="18">
        <v>124.64039999999999</v>
      </c>
      <c r="F10" s="18">
        <v>127.1243</v>
      </c>
      <c r="G10" s="30">
        <v>128.592</v>
      </c>
      <c r="H10" s="18">
        <v>143.91649999999998</v>
      </c>
      <c r="I10" s="4">
        <v>152.3925</v>
      </c>
      <c r="J10" s="3">
        <v>147.989</v>
      </c>
      <c r="K10" s="3">
        <v>147.7706</v>
      </c>
      <c r="L10" s="3">
        <v>169.8982</v>
      </c>
      <c r="M10" s="3">
        <v>196.1313</v>
      </c>
      <c r="N10" s="3">
        <v>213.35379999999998</v>
      </c>
      <c r="O10" s="3">
        <v>240.07460000000003</v>
      </c>
    </row>
    <row r="11" spans="1:15" ht="12.75">
      <c r="A11" s="2" t="s">
        <v>6</v>
      </c>
      <c r="B11" s="18">
        <v>113.37530000000001</v>
      </c>
      <c r="C11" s="18">
        <v>115.7767</v>
      </c>
      <c r="D11" s="18">
        <v>120.74430000000002</v>
      </c>
      <c r="E11" s="18">
        <v>119.023</v>
      </c>
      <c r="F11" s="18">
        <v>125.99789999999999</v>
      </c>
      <c r="G11" s="30">
        <v>130.5823</v>
      </c>
      <c r="H11" s="18">
        <v>141.84359999999998</v>
      </c>
      <c r="I11" s="4">
        <v>151.13129999999998</v>
      </c>
      <c r="J11" s="3">
        <v>147.658</v>
      </c>
      <c r="K11" s="3">
        <v>146.9535</v>
      </c>
      <c r="L11" s="3">
        <v>171.5386</v>
      </c>
      <c r="M11" s="3">
        <v>198.92350000000002</v>
      </c>
      <c r="N11" s="3">
        <v>215.959</v>
      </c>
      <c r="O11" s="3">
        <v>242.5173</v>
      </c>
    </row>
    <row r="12" spans="1:15" ht="12.75">
      <c r="A12" s="2" t="s">
        <v>7</v>
      </c>
      <c r="B12" s="18">
        <v>111.6559</v>
      </c>
      <c r="C12" s="18">
        <v>116.0975</v>
      </c>
      <c r="D12" s="18">
        <v>120.26430000000002</v>
      </c>
      <c r="E12" s="18">
        <v>124.5926</v>
      </c>
      <c r="F12" s="18">
        <v>124.8784</v>
      </c>
      <c r="G12" s="30">
        <v>135.196</v>
      </c>
      <c r="H12" s="18">
        <v>135.3604</v>
      </c>
      <c r="I12" s="4">
        <v>152.172</v>
      </c>
      <c r="J12" s="3">
        <v>150.0448</v>
      </c>
      <c r="K12" s="3">
        <v>149.59539999999998</v>
      </c>
      <c r="L12" s="3">
        <v>171.7241</v>
      </c>
      <c r="M12" s="3">
        <v>199.1212</v>
      </c>
      <c r="N12" s="3">
        <v>216.9776</v>
      </c>
      <c r="O12" s="3">
        <v>244.7735</v>
      </c>
    </row>
    <row r="13" spans="1:15" ht="12.75">
      <c r="A13" s="2" t="s">
        <v>8</v>
      </c>
      <c r="B13" s="18">
        <v>110.8618</v>
      </c>
      <c r="C13" s="18">
        <v>114.2094</v>
      </c>
      <c r="D13" s="18">
        <v>116.58840000000001</v>
      </c>
      <c r="E13" s="18">
        <v>123.5702</v>
      </c>
      <c r="F13" s="18">
        <v>121.3656</v>
      </c>
      <c r="G13" s="30">
        <v>136.28949999999998</v>
      </c>
      <c r="H13" s="18">
        <v>134.80699999999996</v>
      </c>
      <c r="I13" s="4">
        <v>151.1994</v>
      </c>
      <c r="J13" s="3">
        <v>147.8649</v>
      </c>
      <c r="K13" s="3">
        <v>149.208</v>
      </c>
      <c r="L13" s="3">
        <v>171.8872</v>
      </c>
      <c r="M13" s="3">
        <v>199.3638</v>
      </c>
      <c r="N13" s="3">
        <v>219.9209</v>
      </c>
      <c r="O13" s="3">
        <v>246.56700000000004</v>
      </c>
    </row>
    <row r="14" spans="1:15" ht="12.75">
      <c r="A14" s="2" t="s">
        <v>9</v>
      </c>
      <c r="B14" s="18">
        <v>113.97570000000002</v>
      </c>
      <c r="C14" s="18">
        <v>115.5291</v>
      </c>
      <c r="D14" s="18">
        <v>116.8204</v>
      </c>
      <c r="E14" s="18">
        <v>123.5949</v>
      </c>
      <c r="F14" s="18">
        <v>121.64529999999999</v>
      </c>
      <c r="G14" s="30">
        <v>131.7122</v>
      </c>
      <c r="H14" s="18">
        <v>134.9787</v>
      </c>
      <c r="I14" s="6">
        <v>150.5362</v>
      </c>
      <c r="J14" s="5">
        <v>148.1993</v>
      </c>
      <c r="K14" s="5">
        <v>149.22129999999999</v>
      </c>
      <c r="L14" s="5">
        <v>170.7343</v>
      </c>
      <c r="M14" s="5">
        <v>201.07389999999998</v>
      </c>
      <c r="N14" s="5">
        <v>221.8155</v>
      </c>
      <c r="O14" s="5">
        <v>248.2337</v>
      </c>
    </row>
    <row r="15" spans="1:15" ht="12.75">
      <c r="A15" s="2" t="s">
        <v>10</v>
      </c>
      <c r="B15" s="18">
        <v>112.6918</v>
      </c>
      <c r="C15" s="18">
        <v>114.6348</v>
      </c>
      <c r="D15" s="18">
        <v>119.20909999999999</v>
      </c>
      <c r="E15" s="18">
        <v>121.7577</v>
      </c>
      <c r="F15" s="18">
        <v>121.6908</v>
      </c>
      <c r="G15" s="30">
        <v>134.34</v>
      </c>
      <c r="H15" s="18">
        <v>133.92329999999998</v>
      </c>
      <c r="I15" s="6">
        <v>150.4283</v>
      </c>
      <c r="J15" s="5">
        <v>148.2969</v>
      </c>
      <c r="K15" s="5">
        <v>150.1887</v>
      </c>
      <c r="L15" s="5">
        <v>168.74790000000002</v>
      </c>
      <c r="M15" s="5">
        <v>201.8535</v>
      </c>
      <c r="N15" s="5">
        <v>222.5793</v>
      </c>
      <c r="O15" s="5">
        <v>251.68410000000003</v>
      </c>
    </row>
    <row r="16" spans="1:15" ht="12.75">
      <c r="A16" s="2" t="s">
        <v>11</v>
      </c>
      <c r="B16" s="12">
        <v>112.2349</v>
      </c>
      <c r="C16" s="12">
        <v>113.66359999999999</v>
      </c>
      <c r="D16" s="12">
        <v>116.23089999999998</v>
      </c>
      <c r="E16" s="12">
        <v>123.81639999999997</v>
      </c>
      <c r="F16" s="12">
        <v>124.51050000000001</v>
      </c>
      <c r="G16" s="30">
        <v>137.1354</v>
      </c>
      <c r="H16" s="18">
        <v>137.92829999999998</v>
      </c>
      <c r="I16" s="5">
        <v>147.1809</v>
      </c>
      <c r="J16" s="5">
        <v>146.33049999999997</v>
      </c>
      <c r="K16" s="5">
        <v>149.2891</v>
      </c>
      <c r="L16" s="5">
        <v>171.3608</v>
      </c>
      <c r="M16" s="5">
        <v>203.5909</v>
      </c>
      <c r="N16" s="5">
        <v>224.02939999999998</v>
      </c>
      <c r="O16" s="5">
        <v>254.92530000000002</v>
      </c>
    </row>
    <row r="17" spans="1:37" ht="12.75">
      <c r="A17" s="15"/>
      <c r="B17" s="17"/>
      <c r="C17" s="17"/>
      <c r="D17" s="17"/>
      <c r="E17" s="17"/>
      <c r="F17" s="17"/>
      <c r="G17" s="19"/>
      <c r="H17" s="17"/>
      <c r="I17" s="16"/>
      <c r="J17" s="16"/>
      <c r="K17" s="16"/>
      <c r="L17" s="16"/>
      <c r="M17" s="16"/>
      <c r="N17" s="16"/>
      <c r="O17" s="16"/>
      <c r="P17" s="17"/>
      <c r="Q17" s="17"/>
      <c r="R17" s="17"/>
      <c r="S17" s="16"/>
      <c r="T17" s="16"/>
      <c r="U17" s="16"/>
      <c r="V17" s="16"/>
      <c r="W17" s="16"/>
      <c r="X17" s="16"/>
      <c r="Y17" s="17"/>
      <c r="Z17" s="17"/>
      <c r="AA17" s="17"/>
      <c r="AB17" s="16"/>
      <c r="AC17" s="16"/>
      <c r="AD17" s="16"/>
      <c r="AE17" s="16"/>
      <c r="AF17" s="16"/>
      <c r="AG17" s="16"/>
      <c r="AH17" s="16"/>
      <c r="AI17" s="17"/>
      <c r="AJ17" s="17"/>
      <c r="AK17" s="17"/>
    </row>
    <row r="18" spans="1:15" ht="12.75">
      <c r="A18" s="9"/>
      <c r="B18" s="9">
        <v>1977</v>
      </c>
      <c r="C18" s="9">
        <v>1978</v>
      </c>
      <c r="D18" s="9">
        <v>1979</v>
      </c>
      <c r="E18" s="9">
        <v>1980</v>
      </c>
      <c r="F18" s="9">
        <v>1981</v>
      </c>
      <c r="G18" s="9">
        <v>1982</v>
      </c>
      <c r="H18" s="9">
        <v>1983</v>
      </c>
      <c r="I18" s="9">
        <v>1984</v>
      </c>
      <c r="J18" s="49">
        <v>1985</v>
      </c>
      <c r="K18" s="48">
        <v>1986</v>
      </c>
      <c r="L18" s="9">
        <v>1987</v>
      </c>
      <c r="M18" s="9">
        <v>1988</v>
      </c>
      <c r="N18" s="9">
        <v>1989</v>
      </c>
      <c r="O18" s="9">
        <v>1990</v>
      </c>
    </row>
    <row r="19" spans="1:15" ht="12.75">
      <c r="A19" s="2" t="s">
        <v>0</v>
      </c>
      <c r="B19" s="12">
        <v>263.154</v>
      </c>
      <c r="C19" s="12">
        <v>328.71909999999997</v>
      </c>
      <c r="D19" s="12">
        <v>376.7443</v>
      </c>
      <c r="E19" s="7">
        <v>422.89730000000003</v>
      </c>
      <c r="F19" s="5">
        <v>486.81879999999995</v>
      </c>
      <c r="G19" s="5">
        <v>534.4746000000001</v>
      </c>
      <c r="H19" s="5">
        <v>550.0281</v>
      </c>
      <c r="I19" s="5">
        <v>573.8963</v>
      </c>
      <c r="J19" s="53">
        <v>603.9536</v>
      </c>
      <c r="K19" s="6">
        <v>107.63140000000001</v>
      </c>
      <c r="L19" s="12">
        <v>115.4275</v>
      </c>
      <c r="M19" s="12">
        <v>124.036</v>
      </c>
      <c r="N19" s="12">
        <v>129.2656</v>
      </c>
      <c r="O19" s="40" t="s">
        <v>27</v>
      </c>
    </row>
    <row r="20" spans="1:15" ht="12.75">
      <c r="A20" s="2" t="s">
        <v>1</v>
      </c>
      <c r="B20" s="12">
        <v>266.3464</v>
      </c>
      <c r="C20" s="12">
        <v>314.3276</v>
      </c>
      <c r="D20" s="12">
        <v>369.04630000000003</v>
      </c>
      <c r="E20" s="6">
        <v>427.40380000000005</v>
      </c>
      <c r="F20" s="5">
        <v>481.65200000000004</v>
      </c>
      <c r="G20" s="5">
        <v>531.5418</v>
      </c>
      <c r="H20" s="5">
        <v>557.4336000000001</v>
      </c>
      <c r="I20" s="5">
        <v>585.7026999999999</v>
      </c>
      <c r="J20" s="53">
        <v>592.4247</v>
      </c>
      <c r="K20" s="4">
        <v>108.912</v>
      </c>
      <c r="L20" s="12">
        <v>115.9383</v>
      </c>
      <c r="M20" s="12">
        <v>126.38530000000003</v>
      </c>
      <c r="N20" s="12">
        <v>129.0179</v>
      </c>
      <c r="O20" s="40" t="s">
        <v>27</v>
      </c>
    </row>
    <row r="21" spans="1:15" ht="12.75">
      <c r="A21" s="2" t="s">
        <v>2</v>
      </c>
      <c r="B21" s="12">
        <v>269.40650000000005</v>
      </c>
      <c r="C21" s="12">
        <v>320.3345</v>
      </c>
      <c r="D21" s="12">
        <v>441.42650000000003</v>
      </c>
      <c r="E21" s="6">
        <v>441.724</v>
      </c>
      <c r="F21" s="5">
        <v>492.9956</v>
      </c>
      <c r="G21" s="5">
        <v>536.2739</v>
      </c>
      <c r="H21" s="5">
        <v>558.2727</v>
      </c>
      <c r="I21" s="5">
        <v>595.2954</v>
      </c>
      <c r="J21" s="53">
        <v>595.8972000000001</v>
      </c>
      <c r="K21" s="6">
        <v>110.2424</v>
      </c>
      <c r="L21" s="12">
        <v>116.2318</v>
      </c>
      <c r="M21" s="12">
        <v>126.31290000000001</v>
      </c>
      <c r="N21" s="12">
        <v>127.8659</v>
      </c>
      <c r="O21" s="6">
        <v>127.70890000000003</v>
      </c>
    </row>
    <row r="22" spans="1:15" ht="12.75">
      <c r="A22" s="2" t="s">
        <v>3</v>
      </c>
      <c r="B22" s="12">
        <v>305.86150000000004</v>
      </c>
      <c r="C22" s="12">
        <v>338.25050000000005</v>
      </c>
      <c r="D22" s="12">
        <v>385.5885</v>
      </c>
      <c r="E22" s="6">
        <v>456.2872</v>
      </c>
      <c r="F22" s="5">
        <v>502.63620000000003</v>
      </c>
      <c r="G22" s="5">
        <v>538.3884000000002</v>
      </c>
      <c r="H22" s="5">
        <v>573.8267999999999</v>
      </c>
      <c r="I22" s="5">
        <v>595.2954</v>
      </c>
      <c r="J22" s="53">
        <v>590.2762000000001</v>
      </c>
      <c r="K22" s="6">
        <v>111.08240000000002</v>
      </c>
      <c r="L22" s="12">
        <v>116.66380000000001</v>
      </c>
      <c r="M22" s="12">
        <v>127.29780000000001</v>
      </c>
      <c r="N22" s="12">
        <v>128.5379</v>
      </c>
      <c r="O22" s="6">
        <v>128.4941</v>
      </c>
    </row>
    <row r="23" spans="1:15" ht="12.75">
      <c r="A23" s="2" t="s">
        <v>4</v>
      </c>
      <c r="B23" s="12">
        <v>323.7258</v>
      </c>
      <c r="C23" s="12">
        <v>347.01849999999996</v>
      </c>
      <c r="D23" s="12">
        <v>411.8104000000001</v>
      </c>
      <c r="E23" s="4">
        <v>464.4778</v>
      </c>
      <c r="F23" s="3">
        <v>513.5059</v>
      </c>
      <c r="G23" s="3">
        <v>550.7280000000001</v>
      </c>
      <c r="H23" s="3">
        <v>582.9481</v>
      </c>
      <c r="I23" s="3">
        <v>603.8695</v>
      </c>
      <c r="J23" s="52">
        <v>606.9348</v>
      </c>
      <c r="K23" s="4">
        <v>112.3818</v>
      </c>
      <c r="L23" s="12">
        <v>116.84520000000002</v>
      </c>
      <c r="M23" s="12">
        <v>128.20930000000004</v>
      </c>
      <c r="N23" s="12">
        <v>129.041</v>
      </c>
      <c r="O23" s="4">
        <v>128.9071</v>
      </c>
    </row>
    <row r="24" spans="1:15" ht="12.75">
      <c r="A24" s="2" t="s">
        <v>5</v>
      </c>
      <c r="B24" s="12">
        <v>331.31949999999995</v>
      </c>
      <c r="C24" s="12">
        <v>357.75659999999993</v>
      </c>
      <c r="D24" s="12">
        <v>419.53079999999994</v>
      </c>
      <c r="E24" s="4">
        <v>481.2432</v>
      </c>
      <c r="F24" s="3">
        <v>493.31469999999996</v>
      </c>
      <c r="G24" s="3">
        <v>559.4895</v>
      </c>
      <c r="H24" s="3">
        <v>583.2763</v>
      </c>
      <c r="I24" s="3">
        <v>618.0658000000001</v>
      </c>
      <c r="J24" s="52">
        <v>609.7413</v>
      </c>
      <c r="K24" s="4">
        <v>114.01790000000001</v>
      </c>
      <c r="L24" s="12">
        <v>119.9752</v>
      </c>
      <c r="M24" s="12">
        <v>128.6472</v>
      </c>
      <c r="N24" s="12">
        <v>129.72310000000002</v>
      </c>
      <c r="O24" s="4">
        <v>127.53410000000002</v>
      </c>
    </row>
    <row r="25" spans="1:15" ht="13.5" thickBot="1">
      <c r="A25" s="2" t="s">
        <v>6</v>
      </c>
      <c r="B25" s="12">
        <v>332.11429999999996</v>
      </c>
      <c r="C25" s="12">
        <v>356.291</v>
      </c>
      <c r="D25" s="12">
        <v>432.6124</v>
      </c>
      <c r="E25" s="4">
        <v>478.1304</v>
      </c>
      <c r="F25" s="3">
        <v>486.08439999999996</v>
      </c>
      <c r="G25" s="3">
        <v>547.1477</v>
      </c>
      <c r="H25" s="3">
        <v>568.6946</v>
      </c>
      <c r="I25" s="3">
        <v>617.2993</v>
      </c>
      <c r="J25" s="55">
        <v>605.9026</v>
      </c>
      <c r="K25" s="4">
        <v>114.3356</v>
      </c>
      <c r="L25" s="12">
        <v>120.18530000000003</v>
      </c>
      <c r="M25" s="12">
        <v>128.47150000000002</v>
      </c>
      <c r="N25" s="12">
        <v>129.72310000000002</v>
      </c>
      <c r="O25" s="4">
        <v>127.8221</v>
      </c>
    </row>
    <row r="26" spans="1:15" ht="13.5" thickTop="1">
      <c r="A26" s="2" t="s">
        <v>7</v>
      </c>
      <c r="B26" s="12">
        <v>337.8489</v>
      </c>
      <c r="C26" s="12">
        <v>352.0802</v>
      </c>
      <c r="D26" s="12">
        <v>430.4107</v>
      </c>
      <c r="E26" s="4">
        <v>471.0096</v>
      </c>
      <c r="F26" s="3">
        <v>511.7712</v>
      </c>
      <c r="G26" s="3">
        <v>538.5706</v>
      </c>
      <c r="H26" s="3">
        <v>589.3990000000001</v>
      </c>
      <c r="I26" s="52">
        <v>599.7455000000001</v>
      </c>
      <c r="J26" s="57">
        <v>103.03389999999999</v>
      </c>
      <c r="K26" s="3">
        <v>108.306</v>
      </c>
      <c r="L26" s="12">
        <v>121.53930000000003</v>
      </c>
      <c r="M26" s="12">
        <v>128.949</v>
      </c>
      <c r="N26" s="12">
        <v>130.2991</v>
      </c>
      <c r="O26" s="4">
        <v>127.91810000000004</v>
      </c>
    </row>
    <row r="27" spans="1:15" ht="12.75">
      <c r="A27" s="2" t="s">
        <v>8</v>
      </c>
      <c r="B27" s="12">
        <v>316.5276</v>
      </c>
      <c r="C27" s="12">
        <v>359.5938</v>
      </c>
      <c r="D27" s="12">
        <v>423.9414</v>
      </c>
      <c r="E27" s="4">
        <v>462.8958</v>
      </c>
      <c r="F27" s="3">
        <v>527.3275</v>
      </c>
      <c r="G27" s="3">
        <v>540.9442</v>
      </c>
      <c r="H27" s="3">
        <v>589.9531000000002</v>
      </c>
      <c r="I27" s="52">
        <v>599.2834000000001</v>
      </c>
      <c r="J27" s="4">
        <v>103.0147</v>
      </c>
      <c r="K27" s="3">
        <v>112.15170000000002</v>
      </c>
      <c r="L27" s="12">
        <v>121.7775</v>
      </c>
      <c r="M27" s="12">
        <v>129.60340000000002</v>
      </c>
      <c r="N27" s="40" t="s">
        <v>27</v>
      </c>
      <c r="O27" s="4">
        <v>127.91810000000004</v>
      </c>
    </row>
    <row r="28" spans="1:15" ht="12.75">
      <c r="A28" s="2" t="s">
        <v>9</v>
      </c>
      <c r="B28" s="12">
        <v>317.75300000000004</v>
      </c>
      <c r="C28" s="12">
        <v>356.51370000000003</v>
      </c>
      <c r="D28" s="12">
        <v>384.6782</v>
      </c>
      <c r="E28" s="6">
        <v>497.4630000000001</v>
      </c>
      <c r="F28" s="5">
        <v>523.9065</v>
      </c>
      <c r="G28" s="5">
        <v>539.785</v>
      </c>
      <c r="H28" s="5">
        <v>580.4139</v>
      </c>
      <c r="I28" s="53">
        <v>602.6489</v>
      </c>
      <c r="J28" s="6">
        <v>104.61370000000001</v>
      </c>
      <c r="K28" s="5">
        <v>112.9505</v>
      </c>
      <c r="L28" s="12">
        <v>122.32860000000001</v>
      </c>
      <c r="M28" s="12">
        <v>129.84340000000003</v>
      </c>
      <c r="N28" s="40" t="s">
        <v>27</v>
      </c>
      <c r="O28" s="6">
        <v>128.21380000000002</v>
      </c>
    </row>
    <row r="29" spans="1:15" ht="12.75">
      <c r="A29" s="2" t="s">
        <v>10</v>
      </c>
      <c r="B29" s="12">
        <v>315.28950000000003</v>
      </c>
      <c r="C29" s="12">
        <v>369.31629999999996</v>
      </c>
      <c r="D29" s="12">
        <v>414.4622</v>
      </c>
      <c r="E29" s="6">
        <v>496.105</v>
      </c>
      <c r="F29" s="5">
        <v>530.5905</v>
      </c>
      <c r="G29" s="5">
        <v>545.7326</v>
      </c>
      <c r="H29" s="5">
        <v>575.578</v>
      </c>
      <c r="I29" s="53">
        <v>590.0521000000001</v>
      </c>
      <c r="J29" s="6">
        <v>106.3307</v>
      </c>
      <c r="K29" s="5">
        <v>115.2201</v>
      </c>
      <c r="L29" s="12">
        <v>124.89700000000002</v>
      </c>
      <c r="M29" s="12">
        <v>128.7874</v>
      </c>
      <c r="N29" s="40" t="s">
        <v>27</v>
      </c>
      <c r="O29" s="6">
        <v>128.30980000000002</v>
      </c>
    </row>
    <row r="30" spans="1:15" ht="12.75">
      <c r="A30" s="2" t="s">
        <v>11</v>
      </c>
      <c r="B30" s="12">
        <v>309.9279</v>
      </c>
      <c r="C30" s="12">
        <v>368.14209999999997</v>
      </c>
      <c r="D30" s="12">
        <v>419.8229</v>
      </c>
      <c r="E30" s="5">
        <v>474.1631</v>
      </c>
      <c r="F30" s="5">
        <v>510.36990000000003</v>
      </c>
      <c r="G30" s="5">
        <v>539.6298</v>
      </c>
      <c r="H30" s="5">
        <v>584.4548</v>
      </c>
      <c r="I30" s="53">
        <v>608.3698</v>
      </c>
      <c r="J30" s="6">
        <v>106.16160000000002</v>
      </c>
      <c r="K30" s="5">
        <v>114.96100000000003</v>
      </c>
      <c r="L30" s="12">
        <v>123.601</v>
      </c>
      <c r="M30" s="12">
        <v>128.69140000000002</v>
      </c>
      <c r="N30" s="40" t="s">
        <v>27</v>
      </c>
      <c r="O30" s="5">
        <v>128.98180000000002</v>
      </c>
    </row>
    <row r="31" spans="1:19" ht="12.75">
      <c r="A31" s="15"/>
      <c r="B31" s="16"/>
      <c r="C31" s="16"/>
      <c r="D31" s="16"/>
      <c r="E31" s="16"/>
      <c r="F31" s="16"/>
      <c r="G31" s="16"/>
      <c r="H31" s="17"/>
      <c r="I31" s="17"/>
      <c r="J31" s="17"/>
      <c r="K31" s="16"/>
      <c r="L31" s="16"/>
      <c r="M31" s="16"/>
      <c r="N31" s="16"/>
      <c r="O31" s="16"/>
      <c r="P31" s="16"/>
      <c r="Q31" s="16"/>
      <c r="R31" s="17"/>
      <c r="S31" s="17"/>
    </row>
    <row r="32" spans="1:17" ht="12.75">
      <c r="A32" s="9"/>
      <c r="B32" s="9">
        <v>1991</v>
      </c>
      <c r="C32" s="9">
        <v>1992</v>
      </c>
      <c r="D32" s="49">
        <v>1993</v>
      </c>
      <c r="E32" s="48">
        <v>1994</v>
      </c>
      <c r="F32" s="9">
        <v>1995</v>
      </c>
      <c r="G32" s="9">
        <v>1996</v>
      </c>
      <c r="H32" s="9">
        <v>1997</v>
      </c>
      <c r="I32" s="16"/>
      <c r="J32" s="16"/>
      <c r="K32" s="16"/>
      <c r="L32" s="16"/>
      <c r="M32" s="16"/>
      <c r="N32" s="16"/>
      <c r="O32" s="16"/>
      <c r="P32" s="17"/>
      <c r="Q32" s="17"/>
    </row>
    <row r="33" spans="1:17" ht="12.75">
      <c r="A33" s="2" t="s">
        <v>0</v>
      </c>
      <c r="B33" s="5">
        <v>129.3984</v>
      </c>
      <c r="C33" s="5">
        <v>133.8034</v>
      </c>
      <c r="D33" s="53">
        <v>138.6684</v>
      </c>
      <c r="E33" s="6">
        <v>109.46069999999997</v>
      </c>
      <c r="F33" s="5">
        <v>140.3311</v>
      </c>
      <c r="G33" s="5">
        <v>145.68332279999998</v>
      </c>
      <c r="H33" s="5">
        <v>151</v>
      </c>
      <c r="I33" s="16"/>
      <c r="J33" s="16"/>
      <c r="K33" s="16"/>
      <c r="L33" s="16"/>
      <c r="M33" s="16"/>
      <c r="N33" s="16"/>
      <c r="O33" s="16"/>
      <c r="P33" s="17"/>
      <c r="Q33" s="17"/>
    </row>
    <row r="34" spans="1:17" ht="12.75">
      <c r="A34" s="2" t="s">
        <v>1</v>
      </c>
      <c r="B34" s="5">
        <v>130.0928</v>
      </c>
      <c r="C34" s="5">
        <v>133.75539999999998</v>
      </c>
      <c r="D34" s="53">
        <v>139.4658</v>
      </c>
      <c r="E34" s="6">
        <v>116.32560000000001</v>
      </c>
      <c r="F34" s="5">
        <v>140.81270000000004</v>
      </c>
      <c r="G34" s="3">
        <v>146.5859413</v>
      </c>
      <c r="H34" s="5">
        <v>153.8</v>
      </c>
      <c r="I34" s="16"/>
      <c r="J34" s="16"/>
      <c r="K34" s="16"/>
      <c r="L34" s="16"/>
      <c r="M34" s="16"/>
      <c r="N34" s="16"/>
      <c r="O34" s="16"/>
      <c r="P34" s="17"/>
      <c r="Q34" s="17"/>
    </row>
    <row r="35" spans="1:17" ht="12.75">
      <c r="A35" s="2" t="s">
        <v>2</v>
      </c>
      <c r="B35" s="5">
        <v>128.121</v>
      </c>
      <c r="C35" s="5">
        <v>133.5634</v>
      </c>
      <c r="D35" s="53">
        <v>139.4658</v>
      </c>
      <c r="E35" s="6">
        <v>121.9736</v>
      </c>
      <c r="F35" s="5">
        <v>144.66330000000005</v>
      </c>
      <c r="G35" s="5">
        <v>147.0249699</v>
      </c>
      <c r="H35" s="5">
        <v>156.3</v>
      </c>
      <c r="I35" s="16"/>
      <c r="J35" s="16"/>
      <c r="K35" s="16"/>
      <c r="L35" s="16"/>
      <c r="M35" s="16"/>
      <c r="N35" s="16"/>
      <c r="O35" s="16"/>
      <c r="P35" s="17"/>
      <c r="Q35" s="17"/>
    </row>
    <row r="36" spans="1:17" ht="12.75">
      <c r="A36" s="2" t="s">
        <v>3</v>
      </c>
      <c r="B36" s="5">
        <v>130.71650000000002</v>
      </c>
      <c r="C36" s="5">
        <v>135.5794</v>
      </c>
      <c r="D36" s="53">
        <v>138.1923</v>
      </c>
      <c r="E36" s="6">
        <v>123.23190000000002</v>
      </c>
      <c r="F36" s="5">
        <v>146.4784</v>
      </c>
      <c r="G36" s="5">
        <v>148.37871469999996</v>
      </c>
      <c r="H36" s="5">
        <v>157.8</v>
      </c>
      <c r="I36" s="16"/>
      <c r="J36" s="16"/>
      <c r="K36" s="16"/>
      <c r="L36" s="16"/>
      <c r="M36" s="16"/>
      <c r="N36" s="16"/>
      <c r="O36" s="16"/>
      <c r="P36" s="17"/>
      <c r="Q36" s="17"/>
    </row>
    <row r="37" spans="1:17" ht="12.75">
      <c r="A37" s="2" t="s">
        <v>4</v>
      </c>
      <c r="B37" s="3">
        <v>129.72090000000003</v>
      </c>
      <c r="C37" s="3">
        <v>134.7972</v>
      </c>
      <c r="D37" s="52">
        <v>139.68389999999997</v>
      </c>
      <c r="E37" s="4">
        <v>126.52789999999999</v>
      </c>
      <c r="F37" s="3">
        <v>146.84590000000003</v>
      </c>
      <c r="G37" s="3">
        <v>150.36298999999997</v>
      </c>
      <c r="H37" s="5">
        <v>158.2</v>
      </c>
      <c r="I37" s="16"/>
      <c r="J37" s="16"/>
      <c r="K37" s="16"/>
      <c r="L37" s="16"/>
      <c r="M37" s="16"/>
      <c r="N37" s="16"/>
      <c r="O37" s="16"/>
      <c r="P37" s="17"/>
      <c r="Q37" s="17"/>
    </row>
    <row r="38" spans="1:17" ht="12.75">
      <c r="A38" s="2" t="s">
        <v>5</v>
      </c>
      <c r="B38" s="3">
        <v>130.47990000000001</v>
      </c>
      <c r="C38" s="3">
        <v>134.03159999999997</v>
      </c>
      <c r="D38" s="52">
        <v>140.3272</v>
      </c>
      <c r="E38" s="4">
        <v>129.95159999999998</v>
      </c>
      <c r="F38" s="3">
        <v>147.59470000000002</v>
      </c>
      <c r="G38" s="3">
        <v>151.17313000000001</v>
      </c>
      <c r="H38" s="5">
        <v>160.6</v>
      </c>
      <c r="I38" s="16"/>
      <c r="J38" s="16"/>
      <c r="K38" s="16"/>
      <c r="L38" s="16"/>
      <c r="M38" s="16"/>
      <c r="N38" s="16"/>
      <c r="O38" s="16"/>
      <c r="P38" s="17"/>
      <c r="Q38" s="17"/>
    </row>
    <row r="39" spans="1:17" ht="12.75">
      <c r="A39" s="2" t="s">
        <v>6</v>
      </c>
      <c r="B39" s="3">
        <v>130.57590000000002</v>
      </c>
      <c r="C39" s="3">
        <v>137.7586</v>
      </c>
      <c r="D39" s="52">
        <v>139.31719999999999</v>
      </c>
      <c r="E39" s="4">
        <v>131.8125</v>
      </c>
      <c r="F39" s="3">
        <v>146.90120000000002</v>
      </c>
      <c r="G39" s="3">
        <v>149.97457</v>
      </c>
      <c r="H39" s="5">
        <v>160.6</v>
      </c>
      <c r="I39" s="16"/>
      <c r="J39" s="16"/>
      <c r="K39" s="16"/>
      <c r="L39" s="16"/>
      <c r="M39" s="16"/>
      <c r="N39" s="16"/>
      <c r="O39" s="16"/>
      <c r="P39" s="17"/>
      <c r="Q39" s="17"/>
    </row>
    <row r="40" spans="1:17" ht="12.75">
      <c r="A40" s="2" t="s">
        <v>7</v>
      </c>
      <c r="B40" s="3">
        <v>130.3486</v>
      </c>
      <c r="C40" s="3">
        <v>137.7106</v>
      </c>
      <c r="D40" s="52">
        <v>141.1721</v>
      </c>
      <c r="E40" s="4">
        <v>132.4738</v>
      </c>
      <c r="F40" s="3">
        <v>146.1694</v>
      </c>
      <c r="G40" s="3">
        <v>150.26676</v>
      </c>
      <c r="H40" s="5">
        <v>159.7</v>
      </c>
      <c r="I40" s="16"/>
      <c r="J40" s="16"/>
      <c r="K40" s="16"/>
      <c r="L40" s="16"/>
      <c r="M40" s="16"/>
      <c r="N40" s="16"/>
      <c r="O40" s="16"/>
      <c r="P40" s="17"/>
      <c r="Q40" s="17"/>
    </row>
    <row r="41" spans="1:17" ht="12.75">
      <c r="A41" s="2" t="s">
        <v>8</v>
      </c>
      <c r="B41" s="3">
        <v>130.7309</v>
      </c>
      <c r="C41" s="3">
        <v>137.7075</v>
      </c>
      <c r="D41" s="52">
        <v>141.25449999999998</v>
      </c>
      <c r="E41" s="4">
        <v>133.42220000000003</v>
      </c>
      <c r="F41" s="3">
        <v>146.0264</v>
      </c>
      <c r="G41" s="3">
        <v>150.67012</v>
      </c>
      <c r="H41" s="5">
        <v>159.8</v>
      </c>
      <c r="I41" s="16"/>
      <c r="J41" s="16"/>
      <c r="K41" s="16"/>
      <c r="L41" s="16"/>
      <c r="M41" s="16"/>
      <c r="N41" s="16"/>
      <c r="O41" s="16"/>
      <c r="P41" s="17"/>
      <c r="Q41" s="17"/>
    </row>
    <row r="42" spans="1:17" ht="12.75">
      <c r="A42" s="2" t="s">
        <v>9</v>
      </c>
      <c r="B42" s="5">
        <v>130.2266</v>
      </c>
      <c r="C42" s="5">
        <v>136.9395</v>
      </c>
      <c r="D42" s="53">
        <v>139.41119999999998</v>
      </c>
      <c r="E42" s="6">
        <v>133.8008</v>
      </c>
      <c r="F42" s="5">
        <v>146.1259</v>
      </c>
      <c r="G42" s="5">
        <v>149.49507</v>
      </c>
      <c r="H42" s="5">
        <v>157.3</v>
      </c>
      <c r="I42" s="16"/>
      <c r="J42" s="16"/>
      <c r="K42" s="16"/>
      <c r="L42" s="16"/>
      <c r="M42" s="16"/>
      <c r="N42" s="16"/>
      <c r="O42" s="16"/>
      <c r="P42" s="17"/>
      <c r="Q42" s="17"/>
    </row>
    <row r="43" spans="1:17" ht="12.75">
      <c r="A43" s="2" t="s">
        <v>10</v>
      </c>
      <c r="B43" s="5">
        <v>130.2746</v>
      </c>
      <c r="C43" s="5">
        <v>135.9776</v>
      </c>
      <c r="D43" s="53">
        <v>138.6657</v>
      </c>
      <c r="E43" s="6">
        <v>133.9284</v>
      </c>
      <c r="F43" s="5">
        <v>145.64600000000002</v>
      </c>
      <c r="G43" s="5">
        <v>149.453015</v>
      </c>
      <c r="H43" s="5">
        <v>156.8</v>
      </c>
      <c r="I43" s="16"/>
      <c r="J43" s="16"/>
      <c r="K43" s="16"/>
      <c r="L43" s="16"/>
      <c r="M43" s="16"/>
      <c r="N43" s="16"/>
      <c r="O43" s="16"/>
      <c r="P43" s="17"/>
      <c r="Q43" s="17"/>
    </row>
    <row r="44" spans="1:17" ht="12.75">
      <c r="A44" s="2" t="s">
        <v>11</v>
      </c>
      <c r="B44" s="5">
        <v>131.1386</v>
      </c>
      <c r="C44" s="5">
        <v>135.8356</v>
      </c>
      <c r="D44" s="53">
        <v>140.08049999999997</v>
      </c>
      <c r="E44" s="6">
        <v>134.0472</v>
      </c>
      <c r="F44" s="5">
        <v>144.42950000000002</v>
      </c>
      <c r="G44" s="5">
        <v>149.51734</v>
      </c>
      <c r="H44" s="5">
        <v>157.3</v>
      </c>
      <c r="I44" s="16"/>
      <c r="J44" s="16"/>
      <c r="K44" s="16"/>
      <c r="L44" s="16"/>
      <c r="M44" s="16"/>
      <c r="N44" s="16"/>
      <c r="O44" s="16"/>
      <c r="P44" s="17"/>
      <c r="Q44" s="17"/>
    </row>
    <row r="45" spans="1:19" ht="12.75">
      <c r="A45" s="15"/>
      <c r="B45" s="16"/>
      <c r="C45" s="16"/>
      <c r="D45" s="16"/>
      <c r="E45" s="16"/>
      <c r="F45" s="16"/>
      <c r="G45" s="16"/>
      <c r="H45" s="17"/>
      <c r="I45" s="17"/>
      <c r="J45" s="17"/>
      <c r="K45" s="16"/>
      <c r="L45" s="16"/>
      <c r="M45" s="16"/>
      <c r="N45" s="16"/>
      <c r="O45" s="16"/>
      <c r="P45" s="16"/>
      <c r="Q45" s="16"/>
      <c r="R45" s="17"/>
      <c r="S45" s="17"/>
    </row>
    <row r="46" spans="1:19" ht="12.75">
      <c r="A46" s="32" t="s">
        <v>14</v>
      </c>
      <c r="B46" s="16"/>
      <c r="C46" s="16"/>
      <c r="D46" s="16"/>
      <c r="E46" s="16"/>
      <c r="F46" s="16"/>
      <c r="G46" s="16"/>
      <c r="H46" s="17"/>
      <c r="I46" s="17"/>
      <c r="J46" s="17"/>
      <c r="K46" s="16"/>
      <c r="L46" s="16"/>
      <c r="M46" s="16"/>
      <c r="N46" s="16"/>
      <c r="O46" s="16"/>
      <c r="P46" s="16"/>
      <c r="Q46" s="16"/>
      <c r="R46" s="17"/>
      <c r="S46" s="17"/>
    </row>
    <row r="47" spans="1:37" ht="12.75">
      <c r="A47" s="15" t="s">
        <v>37</v>
      </c>
      <c r="B47" s="17"/>
      <c r="C47" s="17"/>
      <c r="D47" s="17"/>
      <c r="E47" s="17"/>
      <c r="F47" s="17"/>
      <c r="G47" s="19"/>
      <c r="H47" s="17"/>
      <c r="I47" s="16"/>
      <c r="J47" s="16"/>
      <c r="K47" s="16"/>
      <c r="L47" s="16"/>
      <c r="M47" s="16"/>
      <c r="N47" s="16"/>
      <c r="O47" s="16"/>
      <c r="P47" s="17"/>
      <c r="Q47" s="17"/>
      <c r="R47" s="17"/>
      <c r="S47" s="16"/>
      <c r="T47" s="16"/>
      <c r="U47" s="16"/>
      <c r="V47" s="16"/>
      <c r="W47" s="16"/>
      <c r="X47" s="16"/>
      <c r="Y47" s="17"/>
      <c r="Z47" s="17"/>
      <c r="AA47" s="17"/>
      <c r="AB47" s="16"/>
      <c r="AC47" s="16"/>
      <c r="AD47" s="16"/>
      <c r="AE47" s="16"/>
      <c r="AF47" s="16"/>
      <c r="AG47" s="16"/>
      <c r="AH47" s="16"/>
      <c r="AI47" s="17"/>
      <c r="AJ47" s="17"/>
      <c r="AK47" s="17"/>
    </row>
    <row r="48" spans="1:37" ht="12.75">
      <c r="A48" s="15" t="s">
        <v>38</v>
      </c>
      <c r="B48" s="17"/>
      <c r="C48" s="17"/>
      <c r="D48" s="17"/>
      <c r="E48" s="17"/>
      <c r="F48" s="17"/>
      <c r="G48" s="19"/>
      <c r="H48" s="17"/>
      <c r="I48" s="16"/>
      <c r="J48" s="16"/>
      <c r="K48" s="16"/>
      <c r="L48" s="16"/>
      <c r="M48" s="16"/>
      <c r="N48" s="16"/>
      <c r="O48" s="16"/>
      <c r="P48" s="17"/>
      <c r="Q48" s="17"/>
      <c r="R48" s="17"/>
      <c r="S48" s="16"/>
      <c r="T48" s="16"/>
      <c r="U48" s="16"/>
      <c r="V48" s="16"/>
      <c r="W48" s="16"/>
      <c r="X48" s="16"/>
      <c r="Y48" s="17"/>
      <c r="Z48" s="17"/>
      <c r="AA48" s="17"/>
      <c r="AB48" s="16"/>
      <c r="AC48" s="16"/>
      <c r="AD48" s="16"/>
      <c r="AE48" s="16"/>
      <c r="AF48" s="16"/>
      <c r="AG48" s="16"/>
      <c r="AH48" s="16"/>
      <c r="AI48" s="17"/>
      <c r="AJ48" s="17"/>
      <c r="AK48" s="17"/>
    </row>
    <row r="49" spans="1:37" ht="12.75">
      <c r="A49" s="15" t="s">
        <v>39</v>
      </c>
      <c r="B49" s="17"/>
      <c r="C49" s="17"/>
      <c r="D49" s="17"/>
      <c r="E49" s="17"/>
      <c r="F49" s="17"/>
      <c r="G49" s="19"/>
      <c r="H49" s="17"/>
      <c r="I49" s="16"/>
      <c r="J49" s="16"/>
      <c r="K49" s="16"/>
      <c r="L49" s="16"/>
      <c r="M49" s="16"/>
      <c r="N49" s="16"/>
      <c r="O49" s="16"/>
      <c r="P49" s="17"/>
      <c r="Q49" s="17"/>
      <c r="R49" s="17"/>
      <c r="S49" s="16"/>
      <c r="T49" s="16"/>
      <c r="U49" s="16"/>
      <c r="V49" s="16"/>
      <c r="W49" s="16"/>
      <c r="X49" s="16"/>
      <c r="Y49" s="17"/>
      <c r="Z49" s="17"/>
      <c r="AA49" s="17"/>
      <c r="AB49" s="16"/>
      <c r="AC49" s="16"/>
      <c r="AD49" s="16"/>
      <c r="AE49" s="16"/>
      <c r="AF49" s="16"/>
      <c r="AG49" s="16"/>
      <c r="AH49" s="16"/>
      <c r="AI49" s="17"/>
      <c r="AJ49" s="17"/>
      <c r="AK49" s="17"/>
    </row>
    <row r="50" ht="12.75">
      <c r="A50" t="s">
        <v>36</v>
      </c>
    </row>
    <row r="52" ht="12.75">
      <c r="A52" t="s">
        <v>13</v>
      </c>
    </row>
  </sheetData>
  <printOptions/>
  <pageMargins left="0.984251968503937" right="0.5905511811023623" top="0.7874015748031497" bottom="0.7874015748031497" header="0.5118110236220472" footer="0.5118110236220472"/>
  <pageSetup firstPageNumber="165" useFirstPageNumber="1"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52"/>
  <sheetViews>
    <sheetView showGridLines="0" workbookViewId="0" topLeftCell="A1">
      <selection activeCell="K11" sqref="K11"/>
    </sheetView>
  </sheetViews>
  <sheetFormatPr defaultColWidth="11.421875" defaultRowHeight="12.75"/>
  <cols>
    <col min="1" max="1" width="9.7109375" style="0" customWidth="1"/>
    <col min="2" max="19" width="5.421875" style="0" customWidth="1"/>
    <col min="20" max="37" width="5.7109375" style="0" customWidth="1"/>
  </cols>
  <sheetData>
    <row r="1" ht="12.75">
      <c r="A1" s="11" t="s">
        <v>91</v>
      </c>
    </row>
    <row r="2" ht="12.75">
      <c r="A2" s="11" t="s">
        <v>90</v>
      </c>
    </row>
    <row r="3" spans="21:37" ht="12.75">
      <c r="U3" s="15"/>
      <c r="V3" s="15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1:15" ht="12.75">
      <c r="A4" s="9"/>
      <c r="B4" s="8">
        <v>1963</v>
      </c>
      <c r="C4" s="8">
        <v>1964</v>
      </c>
      <c r="D4" s="8">
        <v>1965</v>
      </c>
      <c r="E4" s="8">
        <v>1966</v>
      </c>
      <c r="F4" s="8">
        <v>1967</v>
      </c>
      <c r="G4" s="8">
        <v>1968</v>
      </c>
      <c r="H4" s="8">
        <v>1969</v>
      </c>
      <c r="I4" s="8">
        <v>1970</v>
      </c>
      <c r="J4" s="8">
        <v>1971</v>
      </c>
      <c r="K4" s="8">
        <v>1972</v>
      </c>
      <c r="L4" s="8">
        <v>1973</v>
      </c>
      <c r="M4" s="8">
        <v>1974</v>
      </c>
      <c r="N4" s="8">
        <v>1975</v>
      </c>
      <c r="O4" s="8">
        <v>1976</v>
      </c>
    </row>
    <row r="5" spans="1:15" ht="12.75">
      <c r="A5" s="2" t="s">
        <v>0</v>
      </c>
      <c r="B5" s="18">
        <v>111.5861</v>
      </c>
      <c r="C5" s="18">
        <v>110.65550000000002</v>
      </c>
      <c r="D5" s="18">
        <v>113.4358</v>
      </c>
      <c r="E5" s="18">
        <v>117.89189999999999</v>
      </c>
      <c r="F5" s="18">
        <v>124.99900000000001</v>
      </c>
      <c r="G5" s="30">
        <v>123.37599999999999</v>
      </c>
      <c r="H5" s="18">
        <v>134.7601</v>
      </c>
      <c r="I5" s="7">
        <v>144.99710000000002</v>
      </c>
      <c r="J5" s="5">
        <v>146.1028</v>
      </c>
      <c r="K5" s="5">
        <v>145.80540000000002</v>
      </c>
      <c r="L5" s="5">
        <v>149.72269999999997</v>
      </c>
      <c r="M5" s="5">
        <v>173.79850000000002</v>
      </c>
      <c r="N5" s="5">
        <v>206.416</v>
      </c>
      <c r="O5" s="5">
        <v>230.3544</v>
      </c>
    </row>
    <row r="6" spans="1:15" ht="12.75">
      <c r="A6" s="2" t="s">
        <v>1</v>
      </c>
      <c r="B6" s="18">
        <v>110.3689</v>
      </c>
      <c r="C6" s="18">
        <v>110.6119</v>
      </c>
      <c r="D6" s="18">
        <v>116.40619999999998</v>
      </c>
      <c r="E6" s="18">
        <v>117.9599</v>
      </c>
      <c r="F6" s="18">
        <v>124.0244</v>
      </c>
      <c r="G6" s="30">
        <v>132.64260000000002</v>
      </c>
      <c r="H6" s="18">
        <v>135.67770000000002</v>
      </c>
      <c r="I6" s="6">
        <v>144.6628</v>
      </c>
      <c r="J6" s="5">
        <v>144.1764</v>
      </c>
      <c r="K6" s="5">
        <v>145.7665</v>
      </c>
      <c r="L6" s="5">
        <v>153.2265</v>
      </c>
      <c r="M6" s="5">
        <v>177.60690000000002</v>
      </c>
      <c r="N6" s="5">
        <v>208.7031</v>
      </c>
      <c r="O6" s="3">
        <v>231.8129</v>
      </c>
    </row>
    <row r="7" spans="1:15" ht="12.75">
      <c r="A7" s="2" t="s">
        <v>2</v>
      </c>
      <c r="B7" s="18">
        <v>113.0773</v>
      </c>
      <c r="C7" s="18">
        <v>113.3331</v>
      </c>
      <c r="D7" s="18">
        <v>114.7999</v>
      </c>
      <c r="E7" s="18">
        <v>118.0482</v>
      </c>
      <c r="F7" s="18">
        <v>124.9328</v>
      </c>
      <c r="G7" s="30">
        <v>128.2208</v>
      </c>
      <c r="H7" s="18">
        <v>134.9777</v>
      </c>
      <c r="I7" s="6">
        <v>151.6612</v>
      </c>
      <c r="J7" s="5">
        <v>149.447</v>
      </c>
      <c r="K7" s="5">
        <v>146.10490000000001</v>
      </c>
      <c r="L7" s="5">
        <v>154.5407</v>
      </c>
      <c r="M7" s="5">
        <v>184.7852</v>
      </c>
      <c r="N7" s="5">
        <v>210.4144</v>
      </c>
      <c r="O7" s="5">
        <v>233.51139999999998</v>
      </c>
    </row>
    <row r="8" spans="1:15" ht="12.75">
      <c r="A8" s="2" t="s">
        <v>3</v>
      </c>
      <c r="B8" s="18">
        <v>113.60790000000001</v>
      </c>
      <c r="C8" s="18">
        <v>113.9904</v>
      </c>
      <c r="D8" s="18">
        <v>114.20830000000002</v>
      </c>
      <c r="E8" s="18">
        <v>118.9316</v>
      </c>
      <c r="F8" s="18">
        <v>125.96379999999999</v>
      </c>
      <c r="G8" s="30">
        <v>130.0051</v>
      </c>
      <c r="H8" s="18">
        <v>138.8245</v>
      </c>
      <c r="I8" s="6">
        <v>144.62339999999998</v>
      </c>
      <c r="J8" s="5">
        <v>148.33270000000002</v>
      </c>
      <c r="K8" s="5">
        <v>147.8927</v>
      </c>
      <c r="L8" s="5">
        <v>155.6494</v>
      </c>
      <c r="M8" s="5">
        <v>186.2115</v>
      </c>
      <c r="N8" s="5">
        <v>211.8437</v>
      </c>
      <c r="O8" s="5">
        <v>235.197</v>
      </c>
    </row>
    <row r="9" spans="1:15" ht="12.75">
      <c r="A9" s="2" t="s">
        <v>4</v>
      </c>
      <c r="B9" s="18">
        <v>113.46740000000001</v>
      </c>
      <c r="C9" s="18">
        <v>113.82369999999999</v>
      </c>
      <c r="D9" s="18">
        <v>116.44239999999999</v>
      </c>
      <c r="E9" s="18">
        <v>121.1391</v>
      </c>
      <c r="F9" s="18">
        <v>127.6764</v>
      </c>
      <c r="G9" s="30">
        <v>129.30990000000003</v>
      </c>
      <c r="H9" s="18">
        <v>138.5544</v>
      </c>
      <c r="I9" s="4">
        <v>148.164</v>
      </c>
      <c r="J9" s="3">
        <v>147.9834</v>
      </c>
      <c r="K9" s="3">
        <v>149.9643</v>
      </c>
      <c r="L9" s="3">
        <v>160.3133</v>
      </c>
      <c r="M9" s="3">
        <v>195.13270000000003</v>
      </c>
      <c r="N9" s="3">
        <v>211.3954</v>
      </c>
      <c r="O9" s="3">
        <v>239.0468</v>
      </c>
    </row>
    <row r="10" spans="1:15" ht="12.75">
      <c r="A10" s="2" t="s">
        <v>5</v>
      </c>
      <c r="B10" s="18">
        <v>111.7266</v>
      </c>
      <c r="C10" s="18">
        <v>114.9006</v>
      </c>
      <c r="D10" s="18">
        <v>119.34550000000002</v>
      </c>
      <c r="E10" s="18">
        <v>124.64039999999999</v>
      </c>
      <c r="F10" s="18">
        <v>127.1243</v>
      </c>
      <c r="G10" s="30">
        <v>128.592</v>
      </c>
      <c r="H10" s="18">
        <v>143.91649999999998</v>
      </c>
      <c r="I10" s="4">
        <v>152.3925</v>
      </c>
      <c r="J10" s="3">
        <v>147.989</v>
      </c>
      <c r="K10" s="3">
        <v>147.7706</v>
      </c>
      <c r="L10" s="3">
        <v>169.8982</v>
      </c>
      <c r="M10" s="3">
        <v>196.1313</v>
      </c>
      <c r="N10" s="3">
        <v>213.35379999999998</v>
      </c>
      <c r="O10" s="3">
        <v>240.07460000000003</v>
      </c>
    </row>
    <row r="11" spans="1:15" ht="12.75">
      <c r="A11" s="2" t="s">
        <v>6</v>
      </c>
      <c r="B11" s="18">
        <v>113.37530000000001</v>
      </c>
      <c r="C11" s="18">
        <v>115.7767</v>
      </c>
      <c r="D11" s="18">
        <v>120.74430000000002</v>
      </c>
      <c r="E11" s="18">
        <v>119.023</v>
      </c>
      <c r="F11" s="18">
        <v>125.99789999999999</v>
      </c>
      <c r="G11" s="30">
        <v>130.5823</v>
      </c>
      <c r="H11" s="18">
        <v>141.84359999999998</v>
      </c>
      <c r="I11" s="4">
        <v>151.13129999999998</v>
      </c>
      <c r="J11" s="3">
        <v>147.658</v>
      </c>
      <c r="K11" s="3">
        <v>146.9535</v>
      </c>
      <c r="L11" s="3">
        <v>171.5386</v>
      </c>
      <c r="M11" s="3">
        <v>198.92350000000002</v>
      </c>
      <c r="N11" s="3">
        <v>215.959</v>
      </c>
      <c r="O11" s="3">
        <v>242.5173</v>
      </c>
    </row>
    <row r="12" spans="1:15" ht="12.75">
      <c r="A12" s="2" t="s">
        <v>7</v>
      </c>
      <c r="B12" s="18">
        <v>111.6559</v>
      </c>
      <c r="C12" s="18">
        <v>116.0975</v>
      </c>
      <c r="D12" s="18">
        <v>120.26430000000002</v>
      </c>
      <c r="E12" s="18">
        <v>124.5926</v>
      </c>
      <c r="F12" s="18">
        <v>124.8784</v>
      </c>
      <c r="G12" s="30">
        <v>135.196</v>
      </c>
      <c r="H12" s="18">
        <v>135.3604</v>
      </c>
      <c r="I12" s="4">
        <v>152.172</v>
      </c>
      <c r="J12" s="3">
        <v>150.0448</v>
      </c>
      <c r="K12" s="3">
        <v>149.59539999999998</v>
      </c>
      <c r="L12" s="3">
        <v>171.7241</v>
      </c>
      <c r="M12" s="3">
        <v>199.1212</v>
      </c>
      <c r="N12" s="3">
        <v>216.9776</v>
      </c>
      <c r="O12" s="3">
        <v>244.7735</v>
      </c>
    </row>
    <row r="13" spans="1:15" ht="12.75">
      <c r="A13" s="2" t="s">
        <v>8</v>
      </c>
      <c r="B13" s="18">
        <v>110.8618</v>
      </c>
      <c r="C13" s="18">
        <v>114.2094</v>
      </c>
      <c r="D13" s="18">
        <v>116.58840000000001</v>
      </c>
      <c r="E13" s="18">
        <v>123.5702</v>
      </c>
      <c r="F13" s="18">
        <v>121.3656</v>
      </c>
      <c r="G13" s="30">
        <v>136.28949999999998</v>
      </c>
      <c r="H13" s="18">
        <v>134.80699999999996</v>
      </c>
      <c r="I13" s="4">
        <v>151.1994</v>
      </c>
      <c r="J13" s="3">
        <v>147.8649</v>
      </c>
      <c r="K13" s="3">
        <v>149.208</v>
      </c>
      <c r="L13" s="3">
        <v>171.8872</v>
      </c>
      <c r="M13" s="3">
        <v>199.3638</v>
      </c>
      <c r="N13" s="3">
        <v>219.9209</v>
      </c>
      <c r="O13" s="3">
        <v>246.56700000000004</v>
      </c>
    </row>
    <row r="14" spans="1:15" ht="12.75">
      <c r="A14" s="2" t="s">
        <v>9</v>
      </c>
      <c r="B14" s="18">
        <v>113.97570000000002</v>
      </c>
      <c r="C14" s="18">
        <v>115.5291</v>
      </c>
      <c r="D14" s="18">
        <v>116.8204</v>
      </c>
      <c r="E14" s="18">
        <v>123.5949</v>
      </c>
      <c r="F14" s="18">
        <v>121.64529999999999</v>
      </c>
      <c r="G14" s="30">
        <v>131.7122</v>
      </c>
      <c r="H14" s="18">
        <v>134.9787</v>
      </c>
      <c r="I14" s="6">
        <v>150.5362</v>
      </c>
      <c r="J14" s="5">
        <v>148.1993</v>
      </c>
      <c r="K14" s="5">
        <v>149.22129999999999</v>
      </c>
      <c r="L14" s="5">
        <v>170.7343</v>
      </c>
      <c r="M14" s="5">
        <v>201.07389999999998</v>
      </c>
      <c r="N14" s="5">
        <v>221.8155</v>
      </c>
      <c r="O14" s="5">
        <v>248.2337</v>
      </c>
    </row>
    <row r="15" spans="1:15" ht="12.75">
      <c r="A15" s="2" t="s">
        <v>10</v>
      </c>
      <c r="B15" s="18">
        <v>112.6918</v>
      </c>
      <c r="C15" s="18">
        <v>114.6348</v>
      </c>
      <c r="D15" s="18">
        <v>119.20909999999999</v>
      </c>
      <c r="E15" s="18">
        <v>121.7577</v>
      </c>
      <c r="F15" s="18">
        <v>121.6908</v>
      </c>
      <c r="G15" s="30">
        <v>134.34</v>
      </c>
      <c r="H15" s="18">
        <v>133.92329999999998</v>
      </c>
      <c r="I15" s="6">
        <v>150.4283</v>
      </c>
      <c r="J15" s="5">
        <v>148.2969</v>
      </c>
      <c r="K15" s="5">
        <v>150.1887</v>
      </c>
      <c r="L15" s="5">
        <v>168.74790000000002</v>
      </c>
      <c r="M15" s="5">
        <v>201.8535</v>
      </c>
      <c r="N15" s="5">
        <v>222.5793</v>
      </c>
      <c r="O15" s="5">
        <v>251.68410000000003</v>
      </c>
    </row>
    <row r="16" spans="1:15" ht="12.75">
      <c r="A16" s="2" t="s">
        <v>11</v>
      </c>
      <c r="B16" s="18">
        <v>112.2349</v>
      </c>
      <c r="C16" s="18">
        <v>113.66359999999999</v>
      </c>
      <c r="D16" s="18">
        <v>116.23089999999998</v>
      </c>
      <c r="E16" s="18">
        <v>123.81639999999997</v>
      </c>
      <c r="F16" s="18">
        <v>124.51050000000001</v>
      </c>
      <c r="G16" s="30">
        <v>137.1354</v>
      </c>
      <c r="H16" s="18">
        <v>137.92829999999998</v>
      </c>
      <c r="I16" s="6">
        <v>147.1809</v>
      </c>
      <c r="J16" s="5">
        <v>146.33049999999997</v>
      </c>
      <c r="K16" s="5">
        <v>149.2891</v>
      </c>
      <c r="L16" s="5">
        <v>171.3608</v>
      </c>
      <c r="M16" s="5">
        <v>203.5909</v>
      </c>
      <c r="N16" s="5">
        <v>224.02939999999998</v>
      </c>
      <c r="O16" s="5">
        <v>254.92530000000002</v>
      </c>
    </row>
    <row r="18" spans="1:15" ht="12.75">
      <c r="A18" s="9"/>
      <c r="B18" s="9">
        <v>1977</v>
      </c>
      <c r="C18" s="9">
        <v>1978</v>
      </c>
      <c r="D18" s="9">
        <v>1979</v>
      </c>
      <c r="E18" s="8">
        <v>1980</v>
      </c>
      <c r="F18" s="9">
        <v>1981</v>
      </c>
      <c r="G18" s="9">
        <v>1982</v>
      </c>
      <c r="H18" s="9">
        <v>1983</v>
      </c>
      <c r="I18" s="9">
        <v>1984</v>
      </c>
      <c r="J18" s="49">
        <v>1985</v>
      </c>
      <c r="K18" s="48">
        <v>1986</v>
      </c>
      <c r="L18" s="9">
        <v>1987</v>
      </c>
      <c r="M18" s="9">
        <v>1988</v>
      </c>
      <c r="N18" s="9">
        <v>1989</v>
      </c>
      <c r="O18" s="9">
        <v>1990</v>
      </c>
    </row>
    <row r="19" spans="1:15" ht="12.75">
      <c r="A19" s="2" t="s">
        <v>0</v>
      </c>
      <c r="B19" s="12">
        <v>263.154</v>
      </c>
      <c r="C19" s="12">
        <v>328.71909999999997</v>
      </c>
      <c r="D19" s="12">
        <v>376.7443</v>
      </c>
      <c r="E19" s="7">
        <v>422.89730000000003</v>
      </c>
      <c r="F19" s="5">
        <v>486.81879999999995</v>
      </c>
      <c r="G19" s="5">
        <v>534.4746000000001</v>
      </c>
      <c r="H19" s="5">
        <v>550.0281</v>
      </c>
      <c r="I19" s="5">
        <v>573.8963</v>
      </c>
      <c r="J19" s="53">
        <v>603.9536</v>
      </c>
      <c r="K19" s="6">
        <v>105.44939999999998</v>
      </c>
      <c r="L19" s="12">
        <v>110.833</v>
      </c>
      <c r="M19" s="12">
        <v>118.39040000000001</v>
      </c>
      <c r="N19" s="12">
        <v>123.1549</v>
      </c>
      <c r="O19" s="40" t="s">
        <v>27</v>
      </c>
    </row>
    <row r="20" spans="1:15" ht="12.75">
      <c r="A20" s="2" t="s">
        <v>1</v>
      </c>
      <c r="B20" s="12">
        <v>266.3464</v>
      </c>
      <c r="C20" s="12">
        <v>314.3276</v>
      </c>
      <c r="D20" s="12">
        <v>369.04630000000003</v>
      </c>
      <c r="E20" s="6">
        <v>427.40380000000005</v>
      </c>
      <c r="F20" s="5">
        <v>481.65200000000004</v>
      </c>
      <c r="G20" s="5">
        <v>531.5418</v>
      </c>
      <c r="H20" s="5">
        <v>557.4336000000001</v>
      </c>
      <c r="I20" s="5">
        <v>585.7026999999999</v>
      </c>
      <c r="J20" s="53">
        <v>592.4247</v>
      </c>
      <c r="K20" s="4">
        <v>106.25479999999999</v>
      </c>
      <c r="L20" s="12">
        <v>111.07519999999998</v>
      </c>
      <c r="M20" s="12">
        <v>120.09290000000001</v>
      </c>
      <c r="N20" s="12">
        <v>123.1265</v>
      </c>
      <c r="O20" s="40" t="s">
        <v>27</v>
      </c>
    </row>
    <row r="21" spans="1:15" ht="12.75">
      <c r="A21" s="2" t="s">
        <v>2</v>
      </c>
      <c r="B21" s="12">
        <v>269.40650000000005</v>
      </c>
      <c r="C21" s="12">
        <v>320.3345</v>
      </c>
      <c r="D21" s="12">
        <v>441.42650000000003</v>
      </c>
      <c r="E21" s="6">
        <v>441.724</v>
      </c>
      <c r="F21" s="5">
        <v>492.9956</v>
      </c>
      <c r="G21" s="5">
        <v>536.2739</v>
      </c>
      <c r="H21" s="5">
        <v>558.2727</v>
      </c>
      <c r="I21" s="5">
        <v>595.2954</v>
      </c>
      <c r="J21" s="53">
        <v>595.8972000000001</v>
      </c>
      <c r="K21" s="6">
        <v>106.9532</v>
      </c>
      <c r="L21" s="12">
        <v>111.0252</v>
      </c>
      <c r="M21" s="12">
        <v>120.0293</v>
      </c>
      <c r="N21" s="12">
        <v>123.1653</v>
      </c>
      <c r="O21" s="6">
        <v>119.9271</v>
      </c>
    </row>
    <row r="22" spans="1:15" ht="12.75">
      <c r="A22" s="2" t="s">
        <v>3</v>
      </c>
      <c r="B22" s="12">
        <v>305.86150000000004</v>
      </c>
      <c r="C22" s="12">
        <v>338.25050000000005</v>
      </c>
      <c r="D22" s="12">
        <v>385.5885</v>
      </c>
      <c r="E22" s="6">
        <v>456.2872</v>
      </c>
      <c r="F22" s="5">
        <v>502.63620000000003</v>
      </c>
      <c r="G22" s="5">
        <v>538.3884000000002</v>
      </c>
      <c r="H22" s="5">
        <v>573.8267999999999</v>
      </c>
      <c r="I22" s="5">
        <v>595.2954</v>
      </c>
      <c r="J22" s="53">
        <v>590.2762000000001</v>
      </c>
      <c r="K22" s="6">
        <v>107.3201</v>
      </c>
      <c r="L22" s="12">
        <v>111.4132</v>
      </c>
      <c r="M22" s="12">
        <v>121.00850000000003</v>
      </c>
      <c r="N22" s="12">
        <v>123.24290000000002</v>
      </c>
      <c r="O22" s="6">
        <v>120.04349999999998</v>
      </c>
    </row>
    <row r="23" spans="1:15" ht="12.75">
      <c r="A23" s="2" t="s">
        <v>4</v>
      </c>
      <c r="B23" s="12">
        <v>323.7258</v>
      </c>
      <c r="C23" s="12">
        <v>347.01849999999996</v>
      </c>
      <c r="D23" s="12">
        <v>411.8104000000001</v>
      </c>
      <c r="E23" s="4">
        <v>464.4778</v>
      </c>
      <c r="F23" s="3">
        <v>513.5059</v>
      </c>
      <c r="G23" s="3">
        <v>550.7280000000001</v>
      </c>
      <c r="H23" s="3">
        <v>582.9481</v>
      </c>
      <c r="I23" s="3">
        <v>603.8695</v>
      </c>
      <c r="J23" s="52">
        <v>606.9348</v>
      </c>
      <c r="K23" s="4">
        <v>108.5229</v>
      </c>
      <c r="L23" s="12">
        <v>111.50439999999999</v>
      </c>
      <c r="M23" s="12">
        <v>121.4465</v>
      </c>
      <c r="N23" s="12">
        <v>123.20410000000001</v>
      </c>
      <c r="O23" s="4">
        <v>120.375</v>
      </c>
    </row>
    <row r="24" spans="1:15" ht="12.75">
      <c r="A24" s="2" t="s">
        <v>5</v>
      </c>
      <c r="B24" s="12">
        <v>331.31949999999995</v>
      </c>
      <c r="C24" s="12">
        <v>357.75659999999993</v>
      </c>
      <c r="D24" s="12">
        <v>419.53079999999994</v>
      </c>
      <c r="E24" s="4">
        <v>481.2432</v>
      </c>
      <c r="F24" s="3">
        <v>493.31469999999996</v>
      </c>
      <c r="G24" s="3">
        <v>559.4895</v>
      </c>
      <c r="H24" s="3">
        <v>583.2763</v>
      </c>
      <c r="I24" s="3">
        <v>618.0658000000001</v>
      </c>
      <c r="J24" s="52">
        <v>609.7413</v>
      </c>
      <c r="K24" s="4">
        <v>109.8092</v>
      </c>
      <c r="L24" s="12">
        <v>114.1267</v>
      </c>
      <c r="M24" s="12">
        <v>122.56409999999998</v>
      </c>
      <c r="N24" s="12">
        <v>123.51449999999998</v>
      </c>
      <c r="O24" s="4">
        <v>120.7807</v>
      </c>
    </row>
    <row r="25" spans="1:15" ht="13.5" thickBot="1">
      <c r="A25" s="2" t="s">
        <v>6</v>
      </c>
      <c r="B25" s="12">
        <v>332.11429999999996</v>
      </c>
      <c r="C25" s="12">
        <v>356.291</v>
      </c>
      <c r="D25" s="12">
        <v>432.6124</v>
      </c>
      <c r="E25" s="4">
        <v>478.1304</v>
      </c>
      <c r="F25" s="3">
        <v>486.08439999999996</v>
      </c>
      <c r="G25" s="3">
        <v>547.1477</v>
      </c>
      <c r="H25" s="3">
        <v>568.6946</v>
      </c>
      <c r="I25" s="3">
        <v>617.2993</v>
      </c>
      <c r="J25" s="55">
        <v>605.9026</v>
      </c>
      <c r="K25" s="4">
        <v>110.04270000000001</v>
      </c>
      <c r="L25" s="12">
        <v>114.61910000000002</v>
      </c>
      <c r="M25" s="12">
        <v>122.71670000000002</v>
      </c>
      <c r="N25" s="12">
        <v>123.51449999999998</v>
      </c>
      <c r="O25" s="4">
        <v>121.01349999999998</v>
      </c>
    </row>
    <row r="26" spans="1:15" ht="13.5" thickTop="1">
      <c r="A26" s="2" t="s">
        <v>7</v>
      </c>
      <c r="B26" s="12">
        <v>337.8489</v>
      </c>
      <c r="C26" s="12">
        <v>352.0802</v>
      </c>
      <c r="D26" s="12">
        <v>430.4107</v>
      </c>
      <c r="E26" s="4">
        <v>471.0096</v>
      </c>
      <c r="F26" s="3">
        <v>511.7712</v>
      </c>
      <c r="G26" s="3">
        <v>538.5706</v>
      </c>
      <c r="H26" s="3">
        <v>589.3990000000001</v>
      </c>
      <c r="I26" s="52">
        <v>599.7455000000001</v>
      </c>
      <c r="J26" s="57">
        <v>103.79459999999999</v>
      </c>
      <c r="K26" s="3">
        <v>107.8009</v>
      </c>
      <c r="L26" s="12">
        <v>115.2216</v>
      </c>
      <c r="M26" s="12">
        <v>122.9368</v>
      </c>
      <c r="N26" s="12">
        <v>123.86370000000001</v>
      </c>
      <c r="O26" s="4">
        <v>121.16869999999999</v>
      </c>
    </row>
    <row r="27" spans="1:15" ht="12.75">
      <c r="A27" s="2" t="s">
        <v>8</v>
      </c>
      <c r="B27" s="12">
        <v>316.5276</v>
      </c>
      <c r="C27" s="12">
        <v>359.5938</v>
      </c>
      <c r="D27" s="12">
        <v>423.9414</v>
      </c>
      <c r="E27" s="4">
        <v>462.8958</v>
      </c>
      <c r="F27" s="3">
        <v>527.3275</v>
      </c>
      <c r="G27" s="3">
        <v>540.9442</v>
      </c>
      <c r="H27" s="3">
        <v>589.9531000000002</v>
      </c>
      <c r="I27" s="52">
        <v>599.2834000000001</v>
      </c>
      <c r="J27" s="4">
        <v>104.3295</v>
      </c>
      <c r="K27" s="3">
        <v>108.4888</v>
      </c>
      <c r="L27" s="12">
        <v>115.8321</v>
      </c>
      <c r="M27" s="12">
        <v>123.3486</v>
      </c>
      <c r="N27" s="40" t="s">
        <v>27</v>
      </c>
      <c r="O27" s="4">
        <v>121.16869999999999</v>
      </c>
    </row>
    <row r="28" spans="1:15" ht="12.75">
      <c r="A28" s="2" t="s">
        <v>9</v>
      </c>
      <c r="B28" s="12">
        <v>317.75300000000004</v>
      </c>
      <c r="C28" s="12">
        <v>356.51370000000003</v>
      </c>
      <c r="D28" s="12">
        <v>384.6782</v>
      </c>
      <c r="E28" s="6">
        <v>497.4630000000001</v>
      </c>
      <c r="F28" s="5">
        <v>523.9065</v>
      </c>
      <c r="G28" s="5">
        <v>539.785</v>
      </c>
      <c r="H28" s="5">
        <v>580.4139</v>
      </c>
      <c r="I28" s="53">
        <v>602.6489</v>
      </c>
      <c r="J28" s="6">
        <v>105.03539999999997</v>
      </c>
      <c r="K28" s="5">
        <v>109.31739999999998</v>
      </c>
      <c r="L28" s="12">
        <v>116.22140000000003</v>
      </c>
      <c r="M28" s="12">
        <v>123.65899999999998</v>
      </c>
      <c r="N28" s="40" t="s">
        <v>27</v>
      </c>
      <c r="O28" s="6">
        <v>121.16869999999999</v>
      </c>
    </row>
    <row r="29" spans="1:15" ht="12.75">
      <c r="A29" s="2" t="s">
        <v>10</v>
      </c>
      <c r="B29" s="12">
        <v>315.28950000000003</v>
      </c>
      <c r="C29" s="12">
        <v>369.31629999999996</v>
      </c>
      <c r="D29" s="12">
        <v>414.4622</v>
      </c>
      <c r="E29" s="6">
        <v>496.105</v>
      </c>
      <c r="F29" s="5">
        <v>530.5905</v>
      </c>
      <c r="G29" s="5">
        <v>545.7326</v>
      </c>
      <c r="H29" s="5">
        <v>575.578</v>
      </c>
      <c r="I29" s="53">
        <v>590.0521000000001</v>
      </c>
      <c r="J29" s="6">
        <v>105.29589999999996</v>
      </c>
      <c r="K29" s="5">
        <v>110.14939999999999</v>
      </c>
      <c r="L29" s="12">
        <v>117.81290000000001</v>
      </c>
      <c r="M29" s="12">
        <v>120.7102</v>
      </c>
      <c r="N29" s="40" t="s">
        <v>27</v>
      </c>
      <c r="O29" s="6">
        <v>121.16869999999999</v>
      </c>
    </row>
    <row r="30" spans="1:15" ht="12.75">
      <c r="A30" s="2" t="s">
        <v>11</v>
      </c>
      <c r="B30" s="12">
        <v>309.9279</v>
      </c>
      <c r="C30" s="12">
        <v>368.14209999999997</v>
      </c>
      <c r="D30" s="12">
        <v>419.8229</v>
      </c>
      <c r="E30" s="6">
        <v>474.1631</v>
      </c>
      <c r="F30" s="5">
        <v>510.36990000000003</v>
      </c>
      <c r="G30" s="5">
        <v>539.6298</v>
      </c>
      <c r="H30" s="5">
        <v>584.4548</v>
      </c>
      <c r="I30" s="53">
        <v>608.3698</v>
      </c>
      <c r="J30" s="6">
        <v>104.96679999999998</v>
      </c>
      <c r="K30" s="5">
        <v>110.53739999999998</v>
      </c>
      <c r="L30" s="12">
        <v>117.16510000000002</v>
      </c>
      <c r="M30" s="12">
        <v>122.6502</v>
      </c>
      <c r="N30" s="40" t="s">
        <v>27</v>
      </c>
      <c r="O30" s="6">
        <v>121.2075</v>
      </c>
    </row>
    <row r="31" ht="12.75">
      <c r="A31" s="31"/>
    </row>
    <row r="32" spans="1:8" ht="12.75">
      <c r="A32" s="9"/>
      <c r="B32" s="9">
        <v>1991</v>
      </c>
      <c r="C32" s="9">
        <v>1992</v>
      </c>
      <c r="D32" s="49">
        <v>1993</v>
      </c>
      <c r="E32" s="48">
        <v>1994</v>
      </c>
      <c r="F32" s="9">
        <v>1995</v>
      </c>
      <c r="G32" s="9">
        <v>1996</v>
      </c>
      <c r="H32" s="9">
        <v>1997</v>
      </c>
    </row>
    <row r="33" spans="1:8" ht="12.75">
      <c r="A33" s="2" t="s">
        <v>0</v>
      </c>
      <c r="B33" s="5">
        <v>124.76120000000003</v>
      </c>
      <c r="C33" s="5">
        <v>125.4639</v>
      </c>
      <c r="D33" s="53">
        <v>131.2839</v>
      </c>
      <c r="E33" s="6">
        <v>110.8</v>
      </c>
      <c r="F33" s="12">
        <v>135.50639999999999</v>
      </c>
      <c r="G33" s="12">
        <v>140.14579609999998</v>
      </c>
      <c r="H33" s="5">
        <v>144.5</v>
      </c>
    </row>
    <row r="34" spans="1:8" ht="12.75">
      <c r="A34" s="2" t="s">
        <v>1</v>
      </c>
      <c r="B34" s="5">
        <v>124.47240000000002</v>
      </c>
      <c r="C34" s="5">
        <v>125.26990000000002</v>
      </c>
      <c r="D34" s="53">
        <v>132.3955</v>
      </c>
      <c r="E34" s="6">
        <v>114.8</v>
      </c>
      <c r="F34" s="12">
        <v>135.93639999999996</v>
      </c>
      <c r="G34" s="12">
        <v>140.2424982</v>
      </c>
      <c r="H34" s="5">
        <v>146.4</v>
      </c>
    </row>
    <row r="35" spans="1:8" ht="12.75">
      <c r="A35" s="2" t="s">
        <v>2</v>
      </c>
      <c r="B35" s="5">
        <v>121.80709999999999</v>
      </c>
      <c r="C35" s="5">
        <v>125.4639</v>
      </c>
      <c r="D35" s="53">
        <v>132.3567</v>
      </c>
      <c r="E35" s="6">
        <v>119.2</v>
      </c>
      <c r="F35" s="12">
        <v>138.635</v>
      </c>
      <c r="G35" s="12">
        <v>140.9547939</v>
      </c>
      <c r="H35" s="5">
        <v>148</v>
      </c>
    </row>
    <row r="36" spans="1:8" ht="12.75">
      <c r="A36" s="2" t="s">
        <v>3</v>
      </c>
      <c r="B36" s="5">
        <v>122.09640000000003</v>
      </c>
      <c r="C36" s="5">
        <v>129.53869999999998</v>
      </c>
      <c r="D36" s="53">
        <v>131.6102</v>
      </c>
      <c r="E36" s="6">
        <v>121</v>
      </c>
      <c r="F36" s="12">
        <v>140.35979999999998</v>
      </c>
      <c r="G36" s="12">
        <v>142.02605719999997</v>
      </c>
      <c r="H36" s="5">
        <v>149.1</v>
      </c>
    </row>
    <row r="37" spans="1:8" ht="12.75">
      <c r="A37" s="2" t="s">
        <v>4</v>
      </c>
      <c r="B37" s="3">
        <v>122.10920000000002</v>
      </c>
      <c r="C37" s="3">
        <v>129.5459</v>
      </c>
      <c r="D37" s="52">
        <v>132.3605</v>
      </c>
      <c r="E37" s="4">
        <v>123.3</v>
      </c>
      <c r="F37" s="12">
        <v>141.094</v>
      </c>
      <c r="G37" s="12">
        <v>143.57901999999999</v>
      </c>
      <c r="H37" s="5">
        <v>149.7</v>
      </c>
    </row>
    <row r="38" spans="1:8" ht="12.75">
      <c r="A38" s="2" t="s">
        <v>5</v>
      </c>
      <c r="B38" s="3">
        <v>122.1868</v>
      </c>
      <c r="C38" s="3">
        <v>129.70109999999997</v>
      </c>
      <c r="D38" s="52">
        <v>132.84269999999998</v>
      </c>
      <c r="E38" s="4">
        <v>128.9</v>
      </c>
      <c r="F38" s="12">
        <v>142.15949999999995</v>
      </c>
      <c r="G38" s="12">
        <v>144.76418999999999</v>
      </c>
      <c r="H38" s="5">
        <v>151.5</v>
      </c>
    </row>
    <row r="39" spans="1:8" ht="12.75">
      <c r="A39" s="2" t="s">
        <v>6</v>
      </c>
      <c r="B39" s="3">
        <v>122.24329999999998</v>
      </c>
      <c r="C39" s="3">
        <v>129.73989999999998</v>
      </c>
      <c r="D39" s="52">
        <v>133.14409999999998</v>
      </c>
      <c r="E39" s="4">
        <v>130.2</v>
      </c>
      <c r="F39" s="12">
        <v>140.95549999999997</v>
      </c>
      <c r="G39" s="12">
        <v>143.79678</v>
      </c>
      <c r="H39" s="5">
        <v>151.6</v>
      </c>
    </row>
    <row r="40" spans="1:8" ht="12.75">
      <c r="A40" s="2" t="s">
        <v>7</v>
      </c>
      <c r="B40" s="3">
        <v>122.37150000000001</v>
      </c>
      <c r="C40" s="3">
        <v>131.30469999999997</v>
      </c>
      <c r="D40" s="52">
        <v>132.52329999999998</v>
      </c>
      <c r="E40" s="13">
        <v>130.6</v>
      </c>
      <c r="F40" s="12">
        <v>140.65599999999998</v>
      </c>
      <c r="G40" s="12">
        <v>144.19191</v>
      </c>
      <c r="H40" s="5">
        <v>150.3</v>
      </c>
    </row>
    <row r="41" spans="1:8" ht="12.75">
      <c r="A41" s="2" t="s">
        <v>8</v>
      </c>
      <c r="B41" s="3">
        <v>122.6323</v>
      </c>
      <c r="C41" s="3">
        <v>130.4872</v>
      </c>
      <c r="D41" s="52">
        <v>132.9282</v>
      </c>
      <c r="E41" s="4">
        <v>131.1</v>
      </c>
      <c r="F41" s="12">
        <v>140.4134</v>
      </c>
      <c r="G41" s="12">
        <v>144.03555000000003</v>
      </c>
      <c r="H41" s="5">
        <v>150.3</v>
      </c>
    </row>
    <row r="42" spans="1:8" ht="12.75">
      <c r="A42" s="2" t="s">
        <v>9</v>
      </c>
      <c r="B42" s="5">
        <v>122.73489999999998</v>
      </c>
      <c r="C42" s="5">
        <v>130.6581</v>
      </c>
      <c r="D42" s="53">
        <v>126.6023</v>
      </c>
      <c r="E42" s="6">
        <v>131.5</v>
      </c>
      <c r="F42" s="12">
        <v>140.50699999999998</v>
      </c>
      <c r="G42" s="12">
        <v>143.2747</v>
      </c>
      <c r="H42" s="5">
        <v>148.5</v>
      </c>
    </row>
    <row r="43" spans="1:8" ht="12.75">
      <c r="A43" s="2" t="s">
        <v>10</v>
      </c>
      <c r="B43" s="5">
        <v>123.21819999999997</v>
      </c>
      <c r="C43" s="5">
        <v>129.93529999999998</v>
      </c>
      <c r="D43" s="53">
        <v>132.0585</v>
      </c>
      <c r="E43" s="6">
        <v>131.5</v>
      </c>
      <c r="F43" s="12">
        <v>140.37179999999998</v>
      </c>
      <c r="G43" s="12">
        <v>142.94404</v>
      </c>
      <c r="H43" s="5">
        <v>147.9</v>
      </c>
    </row>
    <row r="44" spans="1:8" ht="12.75">
      <c r="A44" s="2" t="s">
        <v>11</v>
      </c>
      <c r="B44" s="5">
        <v>123.23589999999996</v>
      </c>
      <c r="C44" s="5">
        <v>129.8965</v>
      </c>
      <c r="D44" s="53">
        <v>133.7865</v>
      </c>
      <c r="E44" s="6">
        <v>131.9</v>
      </c>
      <c r="F44" s="12">
        <v>139.42909999999998</v>
      </c>
      <c r="G44" s="12">
        <v>143.34152</v>
      </c>
      <c r="H44" s="5">
        <v>148.7</v>
      </c>
    </row>
    <row r="45" ht="12.75">
      <c r="A45" s="31"/>
    </row>
    <row r="46" ht="12.75">
      <c r="A46" s="32" t="s">
        <v>14</v>
      </c>
    </row>
    <row r="47" ht="12.75">
      <c r="A47" s="15" t="s">
        <v>37</v>
      </c>
    </row>
    <row r="48" ht="12.75">
      <c r="A48" s="15" t="s">
        <v>38</v>
      </c>
    </row>
    <row r="49" ht="12.75">
      <c r="A49" s="15" t="s">
        <v>39</v>
      </c>
    </row>
    <row r="50" ht="12.75">
      <c r="A50" t="s">
        <v>36</v>
      </c>
    </row>
    <row r="52" ht="12.75">
      <c r="A52" t="s">
        <v>13</v>
      </c>
    </row>
  </sheetData>
  <mergeCells count="2">
    <mergeCell ref="AI3:AK3"/>
    <mergeCell ref="W3:AH3"/>
  </mergeCells>
  <printOptions/>
  <pageMargins left="0.5905511811023623" right="0.984251968503937" top="0.7874015748031497" bottom="0.7874015748031497" header="0.5118110236220472" footer="0.5118110236220472"/>
  <pageSetup firstPageNumber="166" useFirstPageNumber="1" horizontalDpi="600" verticalDpi="600" orientation="portrait" paperSize="9" r:id="rId1"/>
  <headerFooter alignWithMargins="0">
    <oddFooter>&amp;L&amp;P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showGridLines="0" workbookViewId="0" topLeftCell="A1">
      <selection activeCell="K11" sqref="K11"/>
    </sheetView>
  </sheetViews>
  <sheetFormatPr defaultColWidth="11.421875" defaultRowHeight="12.75"/>
  <cols>
    <col min="1" max="1" width="9.7109375" style="0" customWidth="1"/>
    <col min="2" max="30" width="5.7109375" style="0" customWidth="1"/>
  </cols>
  <sheetData>
    <row r="1" spans="1:30" ht="12.75">
      <c r="A1" s="11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3" ht="12.75" customHeight="1">
      <c r="A3" s="1"/>
      <c r="B3" s="9">
        <v>1988</v>
      </c>
      <c r="C3" s="9">
        <v>1989</v>
      </c>
      <c r="D3" s="8">
        <v>1990</v>
      </c>
      <c r="E3" s="8">
        <v>1991</v>
      </c>
      <c r="F3" s="8">
        <v>1992</v>
      </c>
      <c r="G3" s="8">
        <v>1993</v>
      </c>
      <c r="H3" s="8">
        <v>1994</v>
      </c>
      <c r="I3" s="8">
        <v>1995</v>
      </c>
      <c r="J3" s="8">
        <v>1996</v>
      </c>
      <c r="K3" s="9">
        <v>1997</v>
      </c>
      <c r="L3" s="9">
        <v>1998</v>
      </c>
      <c r="M3" s="9">
        <v>1999</v>
      </c>
    </row>
    <row r="4" spans="1:13" ht="12.75">
      <c r="A4" s="2" t="s">
        <v>0</v>
      </c>
      <c r="B4" s="12">
        <v>302.2</v>
      </c>
      <c r="C4" s="12">
        <v>280.4</v>
      </c>
      <c r="D4" s="40" t="s">
        <v>27</v>
      </c>
      <c r="E4" s="5">
        <v>325.7</v>
      </c>
      <c r="F4" s="5">
        <v>287</v>
      </c>
      <c r="G4" s="5">
        <v>285.3</v>
      </c>
      <c r="H4" s="65">
        <v>303.40542</v>
      </c>
      <c r="I4" s="65">
        <v>410.22934</v>
      </c>
      <c r="J4" s="5">
        <v>437.6</v>
      </c>
      <c r="K4" s="12">
        <v>446.3</v>
      </c>
      <c r="L4" s="12">
        <v>468.1</v>
      </c>
      <c r="M4" s="12">
        <v>464.6</v>
      </c>
    </row>
    <row r="5" spans="1:13" ht="12.75">
      <c r="A5" s="2" t="s">
        <v>1</v>
      </c>
      <c r="B5" s="12">
        <v>293.1</v>
      </c>
      <c r="C5" s="12">
        <v>283.8</v>
      </c>
      <c r="D5" s="40" t="s">
        <v>27</v>
      </c>
      <c r="E5" s="5">
        <v>326.1</v>
      </c>
      <c r="F5" s="5">
        <v>281.2</v>
      </c>
      <c r="G5" s="5">
        <v>288.9</v>
      </c>
      <c r="H5" s="65">
        <v>345.51207999999997</v>
      </c>
      <c r="I5" s="65">
        <v>407.95020999999997</v>
      </c>
      <c r="J5" s="3">
        <v>446.7</v>
      </c>
      <c r="K5" s="12">
        <v>446.3</v>
      </c>
      <c r="L5" s="12">
        <v>461.7</v>
      </c>
      <c r="M5" s="12">
        <v>462.5</v>
      </c>
    </row>
    <row r="6" spans="1:13" ht="12.75">
      <c r="A6" s="2" t="s">
        <v>2</v>
      </c>
      <c r="B6" s="12">
        <v>285.8</v>
      </c>
      <c r="C6" s="12">
        <v>290.9</v>
      </c>
      <c r="D6" s="40" t="s">
        <v>27</v>
      </c>
      <c r="E6" s="5">
        <v>321.5</v>
      </c>
      <c r="F6" s="5">
        <v>279.8</v>
      </c>
      <c r="G6" s="5">
        <v>281.3</v>
      </c>
      <c r="H6" s="65">
        <v>363.39749000000006</v>
      </c>
      <c r="I6" s="65">
        <v>407.1148399999999</v>
      </c>
      <c r="J6" s="5">
        <v>429.4</v>
      </c>
      <c r="K6" s="12">
        <v>442.8</v>
      </c>
      <c r="L6" s="12">
        <v>467</v>
      </c>
      <c r="M6" s="12">
        <v>463.6</v>
      </c>
    </row>
    <row r="7" spans="1:13" ht="12.75">
      <c r="A7" s="2" t="s">
        <v>3</v>
      </c>
      <c r="B7" s="12">
        <v>277.3</v>
      </c>
      <c r="C7" s="12">
        <v>293.9</v>
      </c>
      <c r="D7" s="40" t="s">
        <v>27</v>
      </c>
      <c r="E7" s="5">
        <v>326.1</v>
      </c>
      <c r="F7" s="5">
        <v>282.9</v>
      </c>
      <c r="G7" s="5">
        <v>285</v>
      </c>
      <c r="H7" s="65">
        <v>376.93611</v>
      </c>
      <c r="I7" s="65">
        <v>419.14401000000004</v>
      </c>
      <c r="J7" s="5">
        <v>433.3</v>
      </c>
      <c r="K7" s="12">
        <v>454.3</v>
      </c>
      <c r="L7" s="12">
        <v>466.2</v>
      </c>
      <c r="M7" s="12">
        <v>461.8</v>
      </c>
    </row>
    <row r="8" spans="1:13" ht="12.75">
      <c r="A8" s="2" t="s">
        <v>4</v>
      </c>
      <c r="B8" s="12">
        <v>271.3</v>
      </c>
      <c r="C8" s="12">
        <v>297.9</v>
      </c>
      <c r="D8" s="40" t="s">
        <v>27</v>
      </c>
      <c r="E8" s="3">
        <v>329.4</v>
      </c>
      <c r="F8" s="3">
        <v>281.8</v>
      </c>
      <c r="G8" s="3">
        <v>290.8</v>
      </c>
      <c r="H8" s="65">
        <v>383.77624</v>
      </c>
      <c r="I8" s="65">
        <v>429.79516</v>
      </c>
      <c r="J8" s="3">
        <v>433.4</v>
      </c>
      <c r="K8" s="12">
        <v>461</v>
      </c>
      <c r="L8" s="12">
        <v>465.8</v>
      </c>
      <c r="M8" s="12">
        <v>460.6</v>
      </c>
    </row>
    <row r="9" spans="1:13" ht="12.75">
      <c r="A9" s="2" t="s">
        <v>5</v>
      </c>
      <c r="B9" s="12">
        <v>264.6</v>
      </c>
      <c r="C9" s="12">
        <v>299</v>
      </c>
      <c r="D9" s="40" t="s">
        <v>27</v>
      </c>
      <c r="E9" s="3">
        <v>323.9</v>
      </c>
      <c r="F9" s="3">
        <v>287.5</v>
      </c>
      <c r="G9" s="3">
        <v>290</v>
      </c>
      <c r="H9" s="65">
        <v>393.29983000000004</v>
      </c>
      <c r="I9" s="65">
        <v>423.20396</v>
      </c>
      <c r="J9" s="3">
        <v>445.8</v>
      </c>
      <c r="K9" s="12">
        <v>462</v>
      </c>
      <c r="L9" s="12">
        <v>464.2</v>
      </c>
      <c r="M9" s="12">
        <v>465.9</v>
      </c>
    </row>
    <row r="10" spans="1:13" ht="12.75">
      <c r="A10" s="2" t="s">
        <v>6</v>
      </c>
      <c r="B10" s="12">
        <v>264.9</v>
      </c>
      <c r="C10" s="12">
        <v>296.6</v>
      </c>
      <c r="D10" s="4">
        <v>309.7</v>
      </c>
      <c r="E10" s="3">
        <v>321.7</v>
      </c>
      <c r="F10" s="3">
        <v>292.2</v>
      </c>
      <c r="G10" s="3">
        <v>291.5</v>
      </c>
      <c r="H10" s="65">
        <v>397.9015800000001</v>
      </c>
      <c r="I10" s="65">
        <v>429.70514</v>
      </c>
      <c r="J10" s="3">
        <v>440</v>
      </c>
      <c r="K10" s="12">
        <v>468.9</v>
      </c>
      <c r="L10" s="12">
        <v>470.1</v>
      </c>
      <c r="M10" s="12">
        <v>465.4</v>
      </c>
    </row>
    <row r="11" spans="1:13" ht="12.75">
      <c r="A11" s="2" t="s">
        <v>7</v>
      </c>
      <c r="B11" s="12">
        <v>265</v>
      </c>
      <c r="C11" s="12">
        <v>297.2</v>
      </c>
      <c r="D11" s="4">
        <v>317.5</v>
      </c>
      <c r="E11" s="3">
        <v>319.4</v>
      </c>
      <c r="F11" s="3">
        <v>296.7</v>
      </c>
      <c r="G11" s="3">
        <v>293</v>
      </c>
      <c r="H11" s="65">
        <v>417.40791</v>
      </c>
      <c r="I11" s="65">
        <v>430.61186</v>
      </c>
      <c r="J11" s="3">
        <v>434</v>
      </c>
      <c r="K11" s="12">
        <v>481.5</v>
      </c>
      <c r="L11" s="12">
        <v>476.2</v>
      </c>
      <c r="M11" s="12">
        <v>469.2</v>
      </c>
    </row>
    <row r="12" spans="1:13" ht="12.75">
      <c r="A12" s="2" t="s">
        <v>8</v>
      </c>
      <c r="B12" s="12">
        <v>265.9</v>
      </c>
      <c r="C12" s="12">
        <v>302.4</v>
      </c>
      <c r="D12" s="4">
        <v>297.2</v>
      </c>
      <c r="E12" s="3">
        <v>318</v>
      </c>
      <c r="F12" s="3">
        <v>295.3</v>
      </c>
      <c r="G12" s="3">
        <v>295.1</v>
      </c>
      <c r="H12" s="65">
        <v>413.0051000000001</v>
      </c>
      <c r="I12" s="65">
        <v>428.4507499999999</v>
      </c>
      <c r="J12" s="3">
        <v>437.7</v>
      </c>
      <c r="K12" s="12">
        <v>459.6</v>
      </c>
      <c r="L12" s="12">
        <v>472.5</v>
      </c>
      <c r="M12" s="12">
        <v>468.5</v>
      </c>
    </row>
    <row r="13" spans="1:13" ht="12.75">
      <c r="A13" s="2" t="s">
        <v>9</v>
      </c>
      <c r="B13" s="12">
        <v>272.7</v>
      </c>
      <c r="C13" s="12">
        <v>302.8</v>
      </c>
      <c r="D13" s="6">
        <v>319.8</v>
      </c>
      <c r="E13" s="5">
        <v>304.8</v>
      </c>
      <c r="F13" s="5">
        <v>289.5</v>
      </c>
      <c r="G13" s="5">
        <v>297.7</v>
      </c>
      <c r="H13" s="65">
        <v>413.7891900000001</v>
      </c>
      <c r="I13" s="65">
        <v>439.91648999999995</v>
      </c>
      <c r="J13" s="5">
        <v>441.9</v>
      </c>
      <c r="K13" s="12">
        <v>454.6</v>
      </c>
      <c r="L13" s="12">
        <v>469.6</v>
      </c>
      <c r="M13" s="12">
        <v>468.1</v>
      </c>
    </row>
    <row r="14" spans="1:13" ht="12.75">
      <c r="A14" s="2" t="s">
        <v>10</v>
      </c>
      <c r="B14" s="12">
        <v>272.7</v>
      </c>
      <c r="C14" s="12">
        <v>302.4</v>
      </c>
      <c r="D14" s="6">
        <v>318.3</v>
      </c>
      <c r="E14" s="5">
        <v>299.4</v>
      </c>
      <c r="F14" s="5">
        <v>291.7</v>
      </c>
      <c r="G14" s="5">
        <v>292</v>
      </c>
      <c r="H14" s="65">
        <v>407.35405</v>
      </c>
      <c r="I14" s="65">
        <v>427.03096</v>
      </c>
      <c r="J14" s="5">
        <v>443.3</v>
      </c>
      <c r="K14" s="12">
        <v>454.2</v>
      </c>
      <c r="L14" s="12">
        <v>465.8</v>
      </c>
      <c r="M14" s="12">
        <v>463.8</v>
      </c>
    </row>
    <row r="15" spans="1:13" ht="12.75">
      <c r="A15" s="2" t="s">
        <v>11</v>
      </c>
      <c r="B15" s="12">
        <v>273.8</v>
      </c>
      <c r="C15" s="12">
        <v>282.2</v>
      </c>
      <c r="D15" s="5">
        <v>320.5</v>
      </c>
      <c r="E15" s="5">
        <v>296.4</v>
      </c>
      <c r="F15" s="5">
        <v>283</v>
      </c>
      <c r="G15" s="5">
        <v>286.7</v>
      </c>
      <c r="H15" s="65">
        <v>413.73259</v>
      </c>
      <c r="I15" s="65">
        <v>428.59319</v>
      </c>
      <c r="J15" s="5">
        <v>444.4</v>
      </c>
      <c r="K15" s="12">
        <v>454.4</v>
      </c>
      <c r="L15" s="12">
        <v>466.1</v>
      </c>
      <c r="M15" s="12">
        <v>462.4</v>
      </c>
    </row>
    <row r="16" spans="1:13" ht="12.75">
      <c r="A16" s="15"/>
      <c r="B16" s="17"/>
      <c r="C16" s="17"/>
      <c r="D16" s="16"/>
      <c r="E16" s="16"/>
      <c r="F16" s="16"/>
      <c r="G16" s="16"/>
      <c r="H16" s="67"/>
      <c r="I16" s="67"/>
      <c r="J16" s="16"/>
      <c r="K16" s="17"/>
      <c r="L16" s="17"/>
      <c r="M16" s="17"/>
    </row>
    <row r="17" spans="1:10" ht="12.75">
      <c r="A17" t="s">
        <v>40</v>
      </c>
      <c r="J17" s="13"/>
    </row>
    <row r="18" ht="12.75">
      <c r="J18" s="13"/>
    </row>
    <row r="19" ht="12.75">
      <c r="A19" t="s">
        <v>20</v>
      </c>
    </row>
    <row r="23" spans="1:15" ht="12.75">
      <c r="A23" s="11" t="s">
        <v>76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3"/>
    </row>
    <row r="25" spans="1:15" ht="12.75">
      <c r="A25" s="44"/>
      <c r="B25" s="60" t="s">
        <v>52</v>
      </c>
      <c r="C25" s="58" t="s">
        <v>53</v>
      </c>
      <c r="D25" s="60" t="s">
        <v>54</v>
      </c>
      <c r="E25" s="58" t="s">
        <v>55</v>
      </c>
      <c r="F25" s="46" t="s">
        <v>56</v>
      </c>
      <c r="G25" s="60" t="s">
        <v>57</v>
      </c>
      <c r="H25" s="58" t="s">
        <v>58</v>
      </c>
      <c r="I25" s="46" t="s">
        <v>59</v>
      </c>
      <c r="J25" s="46" t="s">
        <v>60</v>
      </c>
      <c r="K25" s="46" t="s">
        <v>61</v>
      </c>
      <c r="L25" s="46" t="s">
        <v>62</v>
      </c>
      <c r="M25" s="46" t="s">
        <v>63</v>
      </c>
      <c r="N25" s="46" t="s">
        <v>64</v>
      </c>
      <c r="O25" s="46" t="s">
        <v>65</v>
      </c>
    </row>
    <row r="26" spans="1:15" ht="12.75">
      <c r="A26" s="2" t="s">
        <v>0</v>
      </c>
      <c r="B26" s="61">
        <v>131.2</v>
      </c>
      <c r="C26" s="59">
        <v>102.7</v>
      </c>
      <c r="D26" s="61">
        <v>138.3</v>
      </c>
      <c r="E26" s="59">
        <v>104.9</v>
      </c>
      <c r="F26" s="45">
        <v>127.2</v>
      </c>
      <c r="G26" s="63">
        <v>160.3</v>
      </c>
      <c r="H26" s="62">
        <v>101.9</v>
      </c>
      <c r="I26" s="45">
        <v>116.2</v>
      </c>
      <c r="J26" s="45">
        <v>120.3</v>
      </c>
      <c r="K26" s="45">
        <v>126.3</v>
      </c>
      <c r="L26" s="45">
        <v>132.6</v>
      </c>
      <c r="M26" s="45">
        <v>134</v>
      </c>
      <c r="N26" s="45">
        <v>142.9</v>
      </c>
      <c r="O26" s="45">
        <v>147.3</v>
      </c>
    </row>
    <row r="27" spans="1:15" ht="12.75">
      <c r="A27" s="2" t="s">
        <v>1</v>
      </c>
      <c r="B27" s="61">
        <v>127.1</v>
      </c>
      <c r="C27" s="59">
        <v>108</v>
      </c>
      <c r="D27" s="61">
        <v>141.8</v>
      </c>
      <c r="E27" s="59">
        <v>113.9</v>
      </c>
      <c r="F27" s="45">
        <v>129.2</v>
      </c>
      <c r="G27" s="63">
        <v>161.6</v>
      </c>
      <c r="H27" s="62">
        <v>105.2</v>
      </c>
      <c r="I27" s="45">
        <v>117.1</v>
      </c>
      <c r="J27" s="45">
        <v>121.1</v>
      </c>
      <c r="K27" s="45">
        <v>127.9</v>
      </c>
      <c r="L27" s="45">
        <v>132.6</v>
      </c>
      <c r="M27" s="45">
        <v>133</v>
      </c>
      <c r="N27" s="45">
        <v>142.3</v>
      </c>
      <c r="O27" s="45">
        <v>147.6</v>
      </c>
    </row>
    <row r="28" spans="1:15" ht="12.75">
      <c r="A28" s="2" t="s">
        <v>2</v>
      </c>
      <c r="B28" s="61">
        <v>134.8</v>
      </c>
      <c r="C28" s="59">
        <v>111.3</v>
      </c>
      <c r="D28" s="61">
        <v>145</v>
      </c>
      <c r="E28" s="59">
        <v>114.7</v>
      </c>
      <c r="F28" s="45">
        <v>131.2</v>
      </c>
      <c r="G28" s="63">
        <v>163.7</v>
      </c>
      <c r="H28" s="62">
        <v>107.2</v>
      </c>
      <c r="I28" s="45">
        <v>118.1</v>
      </c>
      <c r="J28" s="45">
        <v>119.5</v>
      </c>
      <c r="K28" s="45">
        <v>126.7</v>
      </c>
      <c r="L28" s="45">
        <v>132.5</v>
      </c>
      <c r="M28" s="45">
        <v>134.2</v>
      </c>
      <c r="N28" s="45">
        <v>142.5</v>
      </c>
      <c r="O28" s="45">
        <v>148</v>
      </c>
    </row>
    <row r="29" spans="1:15" ht="12.75">
      <c r="A29" s="2" t="s">
        <v>3</v>
      </c>
      <c r="B29" s="61">
        <v>146.1</v>
      </c>
      <c r="C29" s="59">
        <v>114.4</v>
      </c>
      <c r="D29" s="61">
        <v>151.5</v>
      </c>
      <c r="E29" s="59">
        <v>117.1</v>
      </c>
      <c r="F29" s="45">
        <v>134.6</v>
      </c>
      <c r="G29" s="63">
        <v>165</v>
      </c>
      <c r="H29" s="62">
        <v>108.1</v>
      </c>
      <c r="I29" s="45">
        <v>117.3</v>
      </c>
      <c r="J29" s="45">
        <v>120</v>
      </c>
      <c r="K29" s="45">
        <v>126.9</v>
      </c>
      <c r="L29" s="45">
        <v>133.7</v>
      </c>
      <c r="M29" s="45">
        <v>135.2</v>
      </c>
      <c r="N29" s="45">
        <v>142.9</v>
      </c>
      <c r="O29" s="45">
        <v>147.8</v>
      </c>
    </row>
    <row r="30" spans="1:15" ht="12.75">
      <c r="A30" s="2" t="s">
        <v>4</v>
      </c>
      <c r="B30" s="61">
        <v>151.1</v>
      </c>
      <c r="C30" s="59">
        <v>123.3</v>
      </c>
      <c r="D30" s="61">
        <v>152.6</v>
      </c>
      <c r="E30" s="59">
        <v>118.9</v>
      </c>
      <c r="F30" s="45">
        <v>135.9</v>
      </c>
      <c r="G30" s="63">
        <v>166.9</v>
      </c>
      <c r="H30" s="62">
        <v>108.8</v>
      </c>
      <c r="I30" s="45">
        <v>118.1</v>
      </c>
      <c r="J30" s="45">
        <v>121</v>
      </c>
      <c r="K30" s="45">
        <v>128</v>
      </c>
      <c r="L30" s="45">
        <v>132.9</v>
      </c>
      <c r="M30" s="45">
        <v>135.9</v>
      </c>
      <c r="N30" s="45">
        <v>143.4</v>
      </c>
      <c r="O30" s="45">
        <v>148.2</v>
      </c>
    </row>
    <row r="31" spans="1:15" ht="12.75">
      <c r="A31" s="2" t="s">
        <v>5</v>
      </c>
      <c r="B31" s="61">
        <v>158.5</v>
      </c>
      <c r="C31" s="59">
        <v>128</v>
      </c>
      <c r="D31" s="61">
        <v>153.8</v>
      </c>
      <c r="E31" s="59">
        <v>120.8</v>
      </c>
      <c r="F31" s="45">
        <v>139.5</v>
      </c>
      <c r="G31" s="63">
        <v>168.9</v>
      </c>
      <c r="H31" s="62">
        <v>110.4</v>
      </c>
      <c r="I31" s="45">
        <v>118.2</v>
      </c>
      <c r="J31" s="45">
        <v>122.4</v>
      </c>
      <c r="K31" s="45">
        <v>129.6</v>
      </c>
      <c r="L31" s="45">
        <v>133.4</v>
      </c>
      <c r="M31" s="45">
        <v>136.9</v>
      </c>
      <c r="N31" s="45">
        <v>143.6</v>
      </c>
      <c r="O31" s="45">
        <v>148.5</v>
      </c>
    </row>
    <row r="32" spans="1:15" ht="12.75">
      <c r="A32" s="2" t="s">
        <v>6</v>
      </c>
      <c r="B32" s="61">
        <v>164.9</v>
      </c>
      <c r="C32" s="59">
        <v>132.3</v>
      </c>
      <c r="D32" s="61">
        <v>160.1</v>
      </c>
      <c r="E32" s="59">
        <v>121.6</v>
      </c>
      <c r="F32" s="45">
        <v>143.1</v>
      </c>
      <c r="G32" s="63">
        <v>172.6</v>
      </c>
      <c r="H32" s="62">
        <v>111.3</v>
      </c>
      <c r="I32" s="45">
        <v>119</v>
      </c>
      <c r="J32" s="45">
        <v>124</v>
      </c>
      <c r="K32" s="45">
        <v>130.8</v>
      </c>
      <c r="L32" s="45">
        <v>135.4</v>
      </c>
      <c r="M32" s="45">
        <v>138</v>
      </c>
      <c r="N32" s="45">
        <v>143.8</v>
      </c>
      <c r="O32" s="45">
        <v>149.4</v>
      </c>
    </row>
    <row r="33" spans="1:15" ht="12.75">
      <c r="A33" s="2" t="s">
        <v>7</v>
      </c>
      <c r="B33" s="61">
        <v>165.9</v>
      </c>
      <c r="C33" s="59">
        <v>132.9</v>
      </c>
      <c r="D33" s="61">
        <v>168.2</v>
      </c>
      <c r="E33" s="59">
        <v>124.2</v>
      </c>
      <c r="F33" s="45">
        <v>145.1</v>
      </c>
      <c r="G33" s="63">
        <v>174.9</v>
      </c>
      <c r="H33" s="62">
        <v>113.1</v>
      </c>
      <c r="I33" s="45">
        <v>119.7</v>
      </c>
      <c r="J33" s="45">
        <v>125.2</v>
      </c>
      <c r="K33" s="45">
        <v>133.9</v>
      </c>
      <c r="L33" s="45">
        <v>136.6</v>
      </c>
      <c r="M33" s="45">
        <v>138.3</v>
      </c>
      <c r="N33" s="45">
        <v>144.2</v>
      </c>
      <c r="O33" s="45">
        <v>151.1</v>
      </c>
    </row>
    <row r="34" spans="1:15" ht="12.75">
      <c r="A34" s="2" t="s">
        <v>8</v>
      </c>
      <c r="B34" s="61">
        <v>172.1</v>
      </c>
      <c r="C34" s="59">
        <v>130.2</v>
      </c>
      <c r="D34" s="61">
        <v>171.5</v>
      </c>
      <c r="E34" s="59">
        <v>123.4</v>
      </c>
      <c r="F34" s="45">
        <v>150.9</v>
      </c>
      <c r="G34" s="63">
        <v>176.3</v>
      </c>
      <c r="H34" s="62">
        <v>114.3</v>
      </c>
      <c r="I34" s="45">
        <v>118.9</v>
      </c>
      <c r="J34" s="45">
        <v>129.6</v>
      </c>
      <c r="K34" s="45">
        <v>134.4</v>
      </c>
      <c r="L34" s="45">
        <v>136</v>
      </c>
      <c r="M34" s="45">
        <v>138.1</v>
      </c>
      <c r="N34" s="45">
        <v>144.2</v>
      </c>
      <c r="O34" s="45">
        <v>150.9</v>
      </c>
    </row>
    <row r="35" spans="1:15" ht="12.75">
      <c r="A35" s="2" t="s">
        <v>9</v>
      </c>
      <c r="B35" s="61">
        <v>163.3</v>
      </c>
      <c r="C35" s="59">
        <v>132</v>
      </c>
      <c r="D35" s="61">
        <v>167.6</v>
      </c>
      <c r="E35" s="59">
        <v>122.3</v>
      </c>
      <c r="F35" s="45">
        <v>155.1</v>
      </c>
      <c r="G35" s="63">
        <v>177.2</v>
      </c>
      <c r="H35" s="62">
        <v>115.2</v>
      </c>
      <c r="I35" s="45">
        <v>118.7</v>
      </c>
      <c r="J35" s="45">
        <v>127.2</v>
      </c>
      <c r="K35" s="45">
        <v>133.1</v>
      </c>
      <c r="L35" s="45">
        <v>136.2</v>
      </c>
      <c r="M35" s="45">
        <v>137.9</v>
      </c>
      <c r="N35" s="45">
        <v>144.1</v>
      </c>
      <c r="O35" s="45">
        <v>153.6</v>
      </c>
    </row>
    <row r="36" spans="1:15" ht="12.75">
      <c r="A36" s="2" t="s">
        <v>10</v>
      </c>
      <c r="B36" s="61">
        <v>171.7</v>
      </c>
      <c r="C36" s="59">
        <v>130.3</v>
      </c>
      <c r="D36" s="61">
        <v>165.7</v>
      </c>
      <c r="E36" s="59">
        <v>123.6</v>
      </c>
      <c r="F36" s="45">
        <v>157</v>
      </c>
      <c r="G36" s="63">
        <v>177.4</v>
      </c>
      <c r="H36" s="62">
        <v>115.6</v>
      </c>
      <c r="I36" s="45">
        <v>118.7</v>
      </c>
      <c r="J36" s="45">
        <v>125.2</v>
      </c>
      <c r="K36" s="45">
        <v>131.5</v>
      </c>
      <c r="L36" s="45">
        <v>135.1</v>
      </c>
      <c r="M36" s="45">
        <v>139.3</v>
      </c>
      <c r="N36" s="45">
        <v>144.3</v>
      </c>
      <c r="O36" s="45">
        <v>153.3</v>
      </c>
    </row>
    <row r="37" spans="1:15" ht="12.75">
      <c r="A37" s="2" t="s">
        <v>11</v>
      </c>
      <c r="B37" s="61">
        <v>171.8</v>
      </c>
      <c r="C37" s="59">
        <v>133.7</v>
      </c>
      <c r="D37" s="61">
        <v>168.9</v>
      </c>
      <c r="E37" s="59">
        <v>126</v>
      </c>
      <c r="F37" s="45">
        <v>160.1</v>
      </c>
      <c r="G37" s="63">
        <v>179.6</v>
      </c>
      <c r="H37" s="62">
        <v>116.1</v>
      </c>
      <c r="I37" s="45">
        <v>121.8</v>
      </c>
      <c r="J37" s="45">
        <v>124.8</v>
      </c>
      <c r="K37" s="45">
        <v>131.5</v>
      </c>
      <c r="L37" s="45">
        <v>134.2</v>
      </c>
      <c r="M37" s="45">
        <v>141.3</v>
      </c>
      <c r="N37" s="45">
        <v>147.7</v>
      </c>
      <c r="O37" s="45">
        <v>156.8</v>
      </c>
    </row>
    <row r="38" spans="1:15" ht="12.75">
      <c r="A38" s="15"/>
      <c r="B38" s="68"/>
      <c r="C38" s="68"/>
      <c r="D38" s="68"/>
      <c r="E38" s="68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ht="12.75">
      <c r="A39" s="15" t="s">
        <v>14</v>
      </c>
    </row>
    <row r="40" ht="12.75">
      <c r="A40" s="47" t="s">
        <v>66</v>
      </c>
    </row>
    <row r="41" ht="12.75">
      <c r="A41" s="47" t="s">
        <v>67</v>
      </c>
    </row>
    <row r="42" ht="12.75">
      <c r="A42" s="47" t="s">
        <v>68</v>
      </c>
    </row>
    <row r="43" ht="12.75">
      <c r="A43" s="47" t="s">
        <v>69</v>
      </c>
    </row>
    <row r="44" ht="12.75">
      <c r="A44" s="47"/>
    </row>
    <row r="45" ht="12.75">
      <c r="A45" t="s">
        <v>93</v>
      </c>
    </row>
  </sheetData>
  <printOptions/>
  <pageMargins left="0.984251968503937" right="0.5905511811023623" top="0.7874015748031497" bottom="0.7874015748031497" header="0.5118110236220472" footer="0.5118110236220472"/>
  <pageSetup firstPageNumber="167" useFirstPageNumber="1" fitToHeight="1" fitToWidth="1" horizontalDpi="600" verticalDpi="600" orientation="portrait" paperSize="9" scale="97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51"/>
  <sheetViews>
    <sheetView showGridLines="0" workbookViewId="0" topLeftCell="A33">
      <selection activeCell="K11" sqref="K11"/>
    </sheetView>
  </sheetViews>
  <sheetFormatPr defaultColWidth="11.421875" defaultRowHeight="12.75"/>
  <cols>
    <col min="1" max="1" width="9.7109375" style="0" customWidth="1"/>
    <col min="2" max="3" width="7.7109375" style="0" customWidth="1"/>
    <col min="4" max="15" width="8.7109375" style="0" customWidth="1"/>
    <col min="16" max="34" width="5.7109375" style="0" customWidth="1"/>
  </cols>
  <sheetData>
    <row r="1" spans="1:34" ht="12.75">
      <c r="A1" s="11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9" ht="12.75">
      <c r="A3" s="9"/>
      <c r="B3" s="8">
        <v>1986</v>
      </c>
      <c r="C3" s="8">
        <v>1987</v>
      </c>
      <c r="D3" s="8">
        <v>1988</v>
      </c>
      <c r="E3" s="8">
        <v>1989</v>
      </c>
      <c r="F3" s="8">
        <v>1990</v>
      </c>
      <c r="G3" s="8">
        <v>1991</v>
      </c>
      <c r="H3" s="8">
        <v>1992</v>
      </c>
      <c r="I3" s="8">
        <v>1993</v>
      </c>
    </row>
    <row r="4" spans="1:17" ht="12.75">
      <c r="A4" s="2" t="s">
        <v>0</v>
      </c>
      <c r="B4" s="40" t="s">
        <v>27</v>
      </c>
      <c r="C4" s="36">
        <v>177.2</v>
      </c>
      <c r="D4" s="36">
        <v>352.2</v>
      </c>
      <c r="E4" s="36">
        <v>608.2</v>
      </c>
      <c r="F4" s="34">
        <v>897.1</v>
      </c>
      <c r="G4" s="34">
        <v>1245.9</v>
      </c>
      <c r="H4" s="35">
        <v>2222.7</v>
      </c>
      <c r="I4" s="35">
        <v>3629.3</v>
      </c>
      <c r="P4" s="33"/>
      <c r="Q4" s="33"/>
    </row>
    <row r="5" spans="1:17" ht="12.75">
      <c r="A5" s="2" t="s">
        <v>1</v>
      </c>
      <c r="B5" s="36">
        <v>100</v>
      </c>
      <c r="C5" s="36">
        <v>178.5</v>
      </c>
      <c r="D5" s="36">
        <v>365.8</v>
      </c>
      <c r="E5" s="36">
        <v>628.6</v>
      </c>
      <c r="F5" s="34">
        <v>978.7</v>
      </c>
      <c r="G5" s="34">
        <v>1234.9</v>
      </c>
      <c r="H5" s="35">
        <v>2352.8</v>
      </c>
      <c r="I5" s="35">
        <v>3680.4</v>
      </c>
      <c r="P5" s="33"/>
      <c r="Q5" s="33"/>
    </row>
    <row r="6" spans="1:17" ht="12.75">
      <c r="A6" s="2" t="s">
        <v>2</v>
      </c>
      <c r="B6" s="36">
        <v>101.6</v>
      </c>
      <c r="C6" s="36">
        <v>193.6</v>
      </c>
      <c r="D6" s="36">
        <v>367.4</v>
      </c>
      <c r="E6" s="36">
        <v>650.5</v>
      </c>
      <c r="F6" s="34">
        <v>936.4</v>
      </c>
      <c r="G6" s="34">
        <v>1272.1</v>
      </c>
      <c r="H6" s="35">
        <v>2344.4</v>
      </c>
      <c r="I6" s="35">
        <v>3940.2</v>
      </c>
      <c r="P6" s="33"/>
      <c r="Q6" s="33"/>
    </row>
    <row r="7" spans="1:17" ht="12.75">
      <c r="A7" s="2" t="s">
        <v>3</v>
      </c>
      <c r="B7" s="36">
        <v>124.5</v>
      </c>
      <c r="C7" s="36">
        <v>187.2</v>
      </c>
      <c r="D7" s="36">
        <v>374.9</v>
      </c>
      <c r="E7" s="36">
        <v>711.9</v>
      </c>
      <c r="F7" s="34">
        <v>973.3</v>
      </c>
      <c r="G7" s="34">
        <v>1337.1</v>
      </c>
      <c r="H7" s="35">
        <v>2381.5</v>
      </c>
      <c r="I7" s="35">
        <v>3932.5</v>
      </c>
      <c r="P7" s="33"/>
      <c r="Q7" s="33"/>
    </row>
    <row r="8" spans="1:17" ht="12.75">
      <c r="A8" s="2" t="s">
        <v>4</v>
      </c>
      <c r="B8" s="36">
        <v>124.6</v>
      </c>
      <c r="C8" s="36">
        <v>234.7</v>
      </c>
      <c r="D8" s="36">
        <v>405.4</v>
      </c>
      <c r="E8" s="36">
        <v>748.8</v>
      </c>
      <c r="F8" s="34">
        <v>1003.9</v>
      </c>
      <c r="G8" s="34">
        <v>1370.1</v>
      </c>
      <c r="H8" s="37">
        <v>2472.5</v>
      </c>
      <c r="I8" s="37">
        <v>4211.2</v>
      </c>
      <c r="P8" s="33"/>
      <c r="Q8" s="33"/>
    </row>
    <row r="9" spans="1:17" ht="12.75">
      <c r="A9" s="2" t="s">
        <v>5</v>
      </c>
      <c r="B9" s="36">
        <v>139.7</v>
      </c>
      <c r="C9" s="36">
        <v>269.5</v>
      </c>
      <c r="D9" s="36">
        <v>444.5</v>
      </c>
      <c r="E9" s="36">
        <v>802.5</v>
      </c>
      <c r="F9" s="34">
        <v>1060.6</v>
      </c>
      <c r="G9" s="34">
        <v>1601.5</v>
      </c>
      <c r="H9" s="37">
        <v>2538.6</v>
      </c>
      <c r="I9" s="37">
        <v>4326.9</v>
      </c>
      <c r="P9" s="33"/>
      <c r="Q9" s="33"/>
    </row>
    <row r="10" spans="1:17" ht="12.75">
      <c r="A10" s="2" t="s">
        <v>6</v>
      </c>
      <c r="B10" s="36">
        <v>152.1</v>
      </c>
      <c r="C10" s="36">
        <v>302</v>
      </c>
      <c r="D10" s="36">
        <v>452.7</v>
      </c>
      <c r="E10" s="36">
        <v>907.3</v>
      </c>
      <c r="F10" s="34">
        <v>1173.9</v>
      </c>
      <c r="G10" s="34">
        <v>2081</v>
      </c>
      <c r="H10" s="37">
        <v>2749.4</v>
      </c>
      <c r="I10" s="37">
        <v>4173.2</v>
      </c>
      <c r="P10" s="33"/>
      <c r="Q10" s="33"/>
    </row>
    <row r="11" spans="1:17" ht="12.75">
      <c r="A11" s="2" t="s">
        <v>7</v>
      </c>
      <c r="B11" s="36">
        <v>148.4</v>
      </c>
      <c r="C11" s="36">
        <v>316.1</v>
      </c>
      <c r="D11" s="36">
        <v>476.2</v>
      </c>
      <c r="E11" s="36">
        <v>950.3</v>
      </c>
      <c r="F11" s="34">
        <v>1166</v>
      </c>
      <c r="G11" s="34">
        <v>2122.3</v>
      </c>
      <c r="H11" s="37">
        <v>3366.9</v>
      </c>
      <c r="I11" s="37">
        <v>4690.2</v>
      </c>
      <c r="P11" s="33"/>
      <c r="Q11" s="33"/>
    </row>
    <row r="12" spans="1:17" ht="12.75">
      <c r="A12" s="2" t="s">
        <v>8</v>
      </c>
      <c r="B12" s="36">
        <v>168.6</v>
      </c>
      <c r="C12" s="36">
        <v>326.7</v>
      </c>
      <c r="D12" s="36">
        <v>532.3</v>
      </c>
      <c r="E12" s="36">
        <v>958</v>
      </c>
      <c r="F12" s="34">
        <v>1150.4</v>
      </c>
      <c r="G12" s="34">
        <v>2076.2</v>
      </c>
      <c r="H12" s="37">
        <v>3557.2</v>
      </c>
      <c r="I12" s="37">
        <v>4467.8</v>
      </c>
      <c r="P12" s="33"/>
      <c r="Q12" s="33"/>
    </row>
    <row r="13" spans="1:17" ht="12.75">
      <c r="A13" s="2" t="s">
        <v>9</v>
      </c>
      <c r="B13" s="36">
        <v>182</v>
      </c>
      <c r="C13" s="36">
        <v>402.1</v>
      </c>
      <c r="D13" s="36">
        <v>524.2</v>
      </c>
      <c r="E13" s="36">
        <v>910.3</v>
      </c>
      <c r="F13" s="34">
        <v>1228</v>
      </c>
      <c r="G13" s="34">
        <v>2044.4</v>
      </c>
      <c r="H13" s="35">
        <v>3573.8</v>
      </c>
      <c r="I13" s="35">
        <v>4695.7</v>
      </c>
      <c r="P13" s="33"/>
      <c r="Q13" s="33"/>
    </row>
    <row r="14" spans="1:17" ht="12.75">
      <c r="A14" s="2" t="s">
        <v>10</v>
      </c>
      <c r="B14" s="36">
        <v>170.5</v>
      </c>
      <c r="C14" s="36">
        <v>402.7</v>
      </c>
      <c r="D14" s="36">
        <v>523.3</v>
      </c>
      <c r="E14" s="36">
        <v>922.1</v>
      </c>
      <c r="F14" s="34">
        <v>1152.3</v>
      </c>
      <c r="G14" s="34">
        <v>2056.2</v>
      </c>
      <c r="H14" s="35">
        <v>3359.7</v>
      </c>
      <c r="I14" s="35">
        <v>4707.5</v>
      </c>
      <c r="P14" s="33"/>
      <c r="Q14" s="33"/>
    </row>
    <row r="15" spans="1:17" ht="12.75">
      <c r="A15" s="2" t="s">
        <v>11</v>
      </c>
      <c r="B15" s="36">
        <v>182.5</v>
      </c>
      <c r="C15" s="36">
        <v>359.3</v>
      </c>
      <c r="D15" s="36">
        <v>540.1</v>
      </c>
      <c r="E15" s="36">
        <v>909.1</v>
      </c>
      <c r="F15" s="34">
        <v>1190.7</v>
      </c>
      <c r="G15" s="34">
        <v>1906.3</v>
      </c>
      <c r="H15" s="35">
        <v>3559</v>
      </c>
      <c r="I15" s="35">
        <v>4651.6</v>
      </c>
      <c r="P15" s="33"/>
      <c r="Q15" s="33"/>
    </row>
    <row r="16" spans="14:15" ht="12.75">
      <c r="N16" s="38"/>
      <c r="O16" s="38"/>
    </row>
    <row r="17" spans="1:15" ht="12.75">
      <c r="A17" s="9"/>
      <c r="B17" s="8">
        <v>1994</v>
      </c>
      <c r="C17" s="8">
        <v>1995</v>
      </c>
      <c r="D17" s="8">
        <v>1996</v>
      </c>
      <c r="E17" s="9">
        <v>1997</v>
      </c>
      <c r="F17" s="9">
        <v>1998</v>
      </c>
      <c r="G17" s="9">
        <v>1999</v>
      </c>
      <c r="N17" s="38"/>
      <c r="O17" s="38"/>
    </row>
    <row r="18" spans="1:15" ht="12.75">
      <c r="A18" s="2" t="s">
        <v>0</v>
      </c>
      <c r="B18" s="35">
        <v>4441.6</v>
      </c>
      <c r="C18" s="35">
        <v>5540.6</v>
      </c>
      <c r="D18" s="35">
        <v>8471.9</v>
      </c>
      <c r="E18" s="36">
        <v>14027.97503378</v>
      </c>
      <c r="F18" s="36">
        <v>16331.4</v>
      </c>
      <c r="G18" s="36">
        <v>17904.3</v>
      </c>
      <c r="N18" s="38"/>
      <c r="O18" s="38"/>
    </row>
    <row r="19" spans="1:15" ht="12.75">
      <c r="A19" s="2" t="s">
        <v>1</v>
      </c>
      <c r="B19" s="35">
        <v>4642.7</v>
      </c>
      <c r="C19" s="35">
        <v>5841.7</v>
      </c>
      <c r="D19" s="37">
        <v>8777.9</v>
      </c>
      <c r="E19" s="36">
        <v>14486.223869108999</v>
      </c>
      <c r="F19" s="36">
        <v>16217.8</v>
      </c>
      <c r="G19" s="36">
        <v>18098</v>
      </c>
      <c r="N19" s="38"/>
      <c r="O19" s="38"/>
    </row>
    <row r="20" spans="1:15" ht="12.75">
      <c r="A20" s="2" t="s">
        <v>2</v>
      </c>
      <c r="B20" s="35">
        <v>4635.2</v>
      </c>
      <c r="C20" s="35">
        <v>6324.9</v>
      </c>
      <c r="D20" s="35">
        <v>8951</v>
      </c>
      <c r="E20" s="36">
        <v>14234.8645723</v>
      </c>
      <c r="F20" s="36">
        <v>16137.7</v>
      </c>
      <c r="G20" s="36">
        <v>18047.3</v>
      </c>
      <c r="N20" s="38"/>
      <c r="O20" s="38"/>
    </row>
    <row r="21" spans="1:15" ht="12.75">
      <c r="A21" s="2" t="s">
        <v>3</v>
      </c>
      <c r="B21" s="35">
        <v>4591.7</v>
      </c>
      <c r="C21" s="35">
        <v>6196.4</v>
      </c>
      <c r="D21" s="35">
        <v>9239.4</v>
      </c>
      <c r="E21" s="36">
        <v>14704.873623088999</v>
      </c>
      <c r="F21" s="36">
        <v>16013</v>
      </c>
      <c r="G21" s="36">
        <v>18394.7</v>
      </c>
      <c r="N21" s="38"/>
      <c r="O21" s="38"/>
    </row>
    <row r="22" spans="1:15" ht="12.75">
      <c r="A22" s="2" t="s">
        <v>4</v>
      </c>
      <c r="B22" s="37">
        <v>4838.5</v>
      </c>
      <c r="C22" s="37">
        <v>6507</v>
      </c>
      <c r="D22" s="37">
        <v>9761.3</v>
      </c>
      <c r="E22" s="36">
        <v>15707.538954255</v>
      </c>
      <c r="F22" s="36">
        <v>16868.4</v>
      </c>
      <c r="G22" s="36">
        <v>16314.8</v>
      </c>
      <c r="N22" s="38"/>
      <c r="O22" s="38"/>
    </row>
    <row r="23" spans="1:15" ht="12.75">
      <c r="A23" s="2" t="s">
        <v>5</v>
      </c>
      <c r="B23" s="37">
        <v>4798.3</v>
      </c>
      <c r="C23" s="37">
        <v>7138.6</v>
      </c>
      <c r="D23" s="37">
        <v>10138.8</v>
      </c>
      <c r="E23" s="36">
        <v>16609.968292788002</v>
      </c>
      <c r="F23" s="36">
        <v>17066.5</v>
      </c>
      <c r="G23" s="36">
        <v>16552.9</v>
      </c>
      <c r="N23" s="38"/>
      <c r="O23" s="38"/>
    </row>
    <row r="24" spans="1:15" ht="12.75">
      <c r="A24" s="2" t="s">
        <v>6</v>
      </c>
      <c r="B24" s="37">
        <v>4682.9</v>
      </c>
      <c r="C24" s="37">
        <v>7335.6</v>
      </c>
      <c r="D24" s="37">
        <v>10813.8</v>
      </c>
      <c r="E24" s="36">
        <v>17120.813960821</v>
      </c>
      <c r="F24" s="36">
        <v>17423.5</v>
      </c>
      <c r="G24" s="36">
        <v>16864</v>
      </c>
      <c r="N24" s="38"/>
      <c r="O24" s="38"/>
    </row>
    <row r="25" spans="1:15" ht="12.75">
      <c r="A25" s="2" t="s">
        <v>7</v>
      </c>
      <c r="B25" s="37">
        <v>4995.4</v>
      </c>
      <c r="C25" s="37">
        <v>7566.2</v>
      </c>
      <c r="D25" s="37">
        <v>11214.5</v>
      </c>
      <c r="E25" s="36">
        <v>17252.629337192997</v>
      </c>
      <c r="F25" s="36">
        <v>17497.1</v>
      </c>
      <c r="G25" s="36">
        <v>16532.2</v>
      </c>
      <c r="N25" s="38"/>
      <c r="O25" s="38"/>
    </row>
    <row r="26" spans="1:15" ht="12.75">
      <c r="A26" s="2" t="s">
        <v>8</v>
      </c>
      <c r="B26" s="37">
        <v>5033.5</v>
      </c>
      <c r="C26" s="37">
        <v>7774.8</v>
      </c>
      <c r="D26" s="37">
        <v>12167.7</v>
      </c>
      <c r="E26" s="36">
        <v>17241.007403258</v>
      </c>
      <c r="F26" s="36">
        <v>17788.7</v>
      </c>
      <c r="G26" s="36">
        <v>16632.4</v>
      </c>
      <c r="N26" s="38"/>
      <c r="O26" s="38"/>
    </row>
    <row r="27" spans="1:15" ht="12.75">
      <c r="A27" s="2" t="s">
        <v>9</v>
      </c>
      <c r="B27" s="35">
        <v>5149.9</v>
      </c>
      <c r="C27" s="35">
        <v>8336.8</v>
      </c>
      <c r="D27" s="35">
        <v>12250</v>
      </c>
      <c r="E27" s="36">
        <v>17283.744548446</v>
      </c>
      <c r="F27" s="36">
        <v>19585.3</v>
      </c>
      <c r="G27" s="36">
        <v>16174.6</v>
      </c>
      <c r="N27" s="38"/>
      <c r="O27" s="38"/>
    </row>
    <row r="28" spans="1:15" ht="12.75">
      <c r="A28" s="2" t="s">
        <v>10</v>
      </c>
      <c r="B28" s="35">
        <v>5504.6</v>
      </c>
      <c r="C28" s="35">
        <v>8697.5</v>
      </c>
      <c r="D28" s="35">
        <v>13433.6</v>
      </c>
      <c r="E28" s="36">
        <v>17578.063805664</v>
      </c>
      <c r="F28" s="36">
        <v>19461</v>
      </c>
      <c r="G28" s="36">
        <v>15913.1</v>
      </c>
      <c r="N28" s="38"/>
      <c r="O28" s="38"/>
    </row>
    <row r="29" spans="1:15" ht="12.75">
      <c r="A29" s="2" t="s">
        <v>11</v>
      </c>
      <c r="B29" s="35">
        <v>5548.3</v>
      </c>
      <c r="C29" s="35">
        <v>8305.7</v>
      </c>
      <c r="D29" s="35">
        <v>13756</v>
      </c>
      <c r="E29" s="36">
        <v>16062.728431598998</v>
      </c>
      <c r="F29" s="36">
        <v>17326.1</v>
      </c>
      <c r="G29" s="36">
        <v>15953.6</v>
      </c>
      <c r="N29" s="38"/>
      <c r="O29" s="38"/>
    </row>
    <row r="30" ht="12.75">
      <c r="A30" t="s">
        <v>41</v>
      </c>
    </row>
    <row r="31" ht="12.75">
      <c r="A31" t="s">
        <v>26</v>
      </c>
    </row>
    <row r="35" spans="1:10" ht="12.75">
      <c r="A35" s="11" t="s">
        <v>78</v>
      </c>
      <c r="B35" s="11"/>
      <c r="C35" s="11"/>
      <c r="D35" s="11"/>
      <c r="E35" s="11"/>
      <c r="F35" s="11"/>
      <c r="G35" s="11"/>
      <c r="H35" s="11"/>
      <c r="I35" s="11"/>
      <c r="J35" s="1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10" ht="12.75">
      <c r="A37" s="9"/>
      <c r="B37" s="8">
        <v>1991</v>
      </c>
      <c r="C37" s="8">
        <v>1992</v>
      </c>
      <c r="D37" s="8">
        <v>1993</v>
      </c>
      <c r="E37" s="8">
        <v>1994</v>
      </c>
      <c r="F37" s="8">
        <v>1995</v>
      </c>
      <c r="G37" s="8">
        <v>1996</v>
      </c>
      <c r="H37" s="9">
        <v>1997</v>
      </c>
      <c r="I37" s="9">
        <v>1998</v>
      </c>
      <c r="J37" s="9">
        <v>1999</v>
      </c>
    </row>
    <row r="38" spans="1:10" ht="12.75">
      <c r="A38" s="2" t="s">
        <v>0</v>
      </c>
      <c r="B38" s="5">
        <v>100.2</v>
      </c>
      <c r="C38" s="5">
        <v>88.2</v>
      </c>
      <c r="D38" s="5">
        <v>92.6</v>
      </c>
      <c r="E38" s="5">
        <v>118.7</v>
      </c>
      <c r="F38" s="5">
        <v>142.3</v>
      </c>
      <c r="G38" s="5">
        <v>155</v>
      </c>
      <c r="H38" s="12">
        <v>167</v>
      </c>
      <c r="I38" s="12">
        <v>170.88883146003505</v>
      </c>
      <c r="J38" s="12">
        <v>178</v>
      </c>
    </row>
    <row r="39" spans="1:10" ht="12.75">
      <c r="A39" s="2" t="s">
        <v>1</v>
      </c>
      <c r="B39" s="5">
        <v>96</v>
      </c>
      <c r="C39" s="5">
        <v>90.4</v>
      </c>
      <c r="D39" s="5">
        <v>87.9</v>
      </c>
      <c r="E39" s="5">
        <v>122.2</v>
      </c>
      <c r="F39" s="5">
        <v>135.7</v>
      </c>
      <c r="G39" s="3">
        <v>155</v>
      </c>
      <c r="H39" s="12">
        <v>154</v>
      </c>
      <c r="I39" s="12">
        <v>180.03341777587832</v>
      </c>
      <c r="J39" s="12">
        <v>178</v>
      </c>
    </row>
    <row r="40" spans="1:10" ht="12.75">
      <c r="A40" s="2" t="s">
        <v>2</v>
      </c>
      <c r="B40" s="5">
        <v>95.9</v>
      </c>
      <c r="C40" s="5">
        <v>86.5</v>
      </c>
      <c r="D40" s="5">
        <v>86.5</v>
      </c>
      <c r="E40" s="5">
        <v>120.7</v>
      </c>
      <c r="F40" s="5">
        <v>137.5</v>
      </c>
      <c r="G40" s="5">
        <v>156</v>
      </c>
      <c r="H40" s="12">
        <v>152</v>
      </c>
      <c r="I40" s="12">
        <v>176.8066335950289</v>
      </c>
      <c r="J40" s="12">
        <v>180</v>
      </c>
    </row>
    <row r="41" spans="1:10" ht="12.75">
      <c r="A41" s="2" t="s">
        <v>3</v>
      </c>
      <c r="B41" s="5">
        <v>94.5</v>
      </c>
      <c r="C41" s="5">
        <v>83.3</v>
      </c>
      <c r="D41" s="5">
        <v>87.2</v>
      </c>
      <c r="E41" s="5">
        <v>122.7</v>
      </c>
      <c r="F41" s="5">
        <v>135.3</v>
      </c>
      <c r="G41" s="5">
        <v>156</v>
      </c>
      <c r="H41" s="12">
        <v>157</v>
      </c>
      <c r="I41" s="12">
        <v>177.5798521316817</v>
      </c>
      <c r="J41" s="12">
        <v>180</v>
      </c>
    </row>
    <row r="42" spans="1:10" ht="12.75">
      <c r="A42" s="2" t="s">
        <v>4</v>
      </c>
      <c r="B42" s="3">
        <v>97.4</v>
      </c>
      <c r="C42" s="3">
        <v>84.2</v>
      </c>
      <c r="D42" s="3">
        <v>94.7</v>
      </c>
      <c r="E42" s="3">
        <v>122.7</v>
      </c>
      <c r="F42" s="3">
        <v>132.8</v>
      </c>
      <c r="G42" s="3">
        <v>154</v>
      </c>
      <c r="H42" s="12">
        <v>156</v>
      </c>
      <c r="I42" s="12">
        <v>179.1228910583376</v>
      </c>
      <c r="J42" s="12">
        <v>181</v>
      </c>
    </row>
    <row r="43" spans="1:10" ht="12.75">
      <c r="A43" s="2" t="s">
        <v>5</v>
      </c>
      <c r="B43" s="3">
        <v>96.3</v>
      </c>
      <c r="C43" s="3">
        <v>90.7</v>
      </c>
      <c r="D43" s="3">
        <v>89.4</v>
      </c>
      <c r="E43" s="3">
        <v>130.5</v>
      </c>
      <c r="F43" s="3">
        <v>137.1</v>
      </c>
      <c r="G43" s="3">
        <v>157</v>
      </c>
      <c r="H43" s="12">
        <v>157</v>
      </c>
      <c r="I43" s="12">
        <v>180.59452289615515</v>
      </c>
      <c r="J43" s="12">
        <v>180</v>
      </c>
    </row>
    <row r="44" spans="1:10" ht="12.75">
      <c r="A44" s="2" t="s">
        <v>6</v>
      </c>
      <c r="B44" s="3">
        <v>93.4</v>
      </c>
      <c r="C44" s="3">
        <v>91.7</v>
      </c>
      <c r="D44" s="3">
        <v>91.9</v>
      </c>
      <c r="E44" s="3">
        <v>127.3</v>
      </c>
      <c r="F44" s="3">
        <v>146.9</v>
      </c>
      <c r="G44" s="3">
        <v>156</v>
      </c>
      <c r="H44" s="12">
        <v>169</v>
      </c>
      <c r="I44" s="12">
        <v>180.78658390379817</v>
      </c>
      <c r="J44" s="12">
        <v>180</v>
      </c>
    </row>
    <row r="45" spans="1:10" ht="12.75">
      <c r="A45" s="2" t="s">
        <v>7</v>
      </c>
      <c r="B45" s="3">
        <v>91.9</v>
      </c>
      <c r="C45" s="3">
        <v>89.3</v>
      </c>
      <c r="D45" s="3">
        <v>97.8</v>
      </c>
      <c r="E45" s="3">
        <v>135.4</v>
      </c>
      <c r="F45" s="3">
        <v>148.8</v>
      </c>
      <c r="G45" s="3">
        <v>148</v>
      </c>
      <c r="H45" s="12">
        <v>171</v>
      </c>
      <c r="I45" s="12">
        <v>180.82582058374135</v>
      </c>
      <c r="J45" s="12">
        <v>180</v>
      </c>
    </row>
    <row r="46" spans="1:10" ht="12.75">
      <c r="A46" s="2" t="s">
        <v>8</v>
      </c>
      <c r="B46" s="3">
        <v>95.1</v>
      </c>
      <c r="C46" s="3">
        <v>89.3</v>
      </c>
      <c r="D46" s="3">
        <v>96</v>
      </c>
      <c r="E46" s="3">
        <v>142.8</v>
      </c>
      <c r="F46" s="3">
        <v>148.1</v>
      </c>
      <c r="G46" s="3">
        <v>147</v>
      </c>
      <c r="H46" s="12">
        <v>171</v>
      </c>
      <c r="I46" s="12">
        <v>181.686887695792</v>
      </c>
      <c r="J46" s="12">
        <v>180</v>
      </c>
    </row>
    <row r="47" spans="1:10" ht="12.75">
      <c r="A47" s="2" t="s">
        <v>9</v>
      </c>
      <c r="B47" s="5">
        <v>91</v>
      </c>
      <c r="C47" s="5">
        <v>92.8</v>
      </c>
      <c r="D47" s="5">
        <v>96</v>
      </c>
      <c r="E47" s="5">
        <v>133.9</v>
      </c>
      <c r="F47" s="5">
        <v>147.1</v>
      </c>
      <c r="G47" s="5">
        <v>150</v>
      </c>
      <c r="H47" s="12">
        <v>171</v>
      </c>
      <c r="I47" s="12">
        <v>181.1907088766884</v>
      </c>
      <c r="J47" s="12">
        <v>180</v>
      </c>
    </row>
    <row r="48" spans="1:10" ht="12.75">
      <c r="A48" s="2" t="s">
        <v>10</v>
      </c>
      <c r="B48" s="5">
        <v>98.2</v>
      </c>
      <c r="C48" s="5">
        <v>91.2</v>
      </c>
      <c r="D48" s="5">
        <v>94.7</v>
      </c>
      <c r="E48" s="5">
        <v>136</v>
      </c>
      <c r="F48" s="5">
        <v>148.4</v>
      </c>
      <c r="G48" s="5">
        <v>151</v>
      </c>
      <c r="H48" s="12">
        <v>170</v>
      </c>
      <c r="I48" s="12">
        <v>179.8765736075834</v>
      </c>
      <c r="J48" s="12">
        <v>180</v>
      </c>
    </row>
    <row r="49" spans="1:10" ht="12.75">
      <c r="A49" s="2" t="s">
        <v>11</v>
      </c>
      <c r="B49" s="5">
        <v>98</v>
      </c>
      <c r="C49" s="5">
        <v>91.4</v>
      </c>
      <c r="D49" s="5">
        <v>94.6</v>
      </c>
      <c r="E49" s="5">
        <v>136.6</v>
      </c>
      <c r="F49" s="5">
        <v>160.3</v>
      </c>
      <c r="G49" s="5">
        <v>151</v>
      </c>
      <c r="H49" s="12">
        <v>171</v>
      </c>
      <c r="I49" s="12">
        <v>178.42110911954896</v>
      </c>
      <c r="J49" s="12">
        <v>180</v>
      </c>
    </row>
    <row r="50" ht="12.75">
      <c r="A50" t="s">
        <v>42</v>
      </c>
    </row>
    <row r="51" ht="12.75">
      <c r="A51" t="s">
        <v>21</v>
      </c>
    </row>
  </sheetData>
  <printOptions/>
  <pageMargins left="0.5905511811023623" right="0.984251968503937" top="0.7874015748031497" bottom="0.7874015748031497" header="0.5118110236220472" footer="0.5118110236220472"/>
  <pageSetup firstPageNumber="168" useFirstPageNumber="1" horizontalDpi="600" verticalDpi="600" orientation="portrait" paperSize="9" r:id="rId1"/>
  <headerFooter alignWithMargins="0"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workbookViewId="0" topLeftCell="A26">
      <selection activeCell="K11" sqref="K11"/>
    </sheetView>
  </sheetViews>
  <sheetFormatPr defaultColWidth="11.421875" defaultRowHeight="12.75"/>
  <cols>
    <col min="1" max="1" width="9.7109375" style="0" customWidth="1"/>
    <col min="2" max="6" width="5.7109375" style="0" customWidth="1"/>
    <col min="7" max="11" width="6.28125" style="0" customWidth="1"/>
    <col min="12" max="12" width="6.57421875" style="0" customWidth="1"/>
    <col min="13" max="14" width="5.7109375" style="0" customWidth="1"/>
    <col min="15" max="18" width="5.57421875" style="0" customWidth="1"/>
    <col min="19" max="19" width="5.7109375" style="0" customWidth="1"/>
  </cols>
  <sheetData>
    <row r="1" spans="1:18" ht="12.75">
      <c r="A1" s="11" t="s">
        <v>79</v>
      </c>
      <c r="B1" s="11"/>
      <c r="C1" s="11"/>
      <c r="D1" s="11"/>
      <c r="E1" s="11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2.75">
      <c r="A3" s="9"/>
      <c r="B3" s="8">
        <v>1965</v>
      </c>
      <c r="C3" s="8">
        <v>1966</v>
      </c>
      <c r="D3" s="8">
        <v>1967</v>
      </c>
      <c r="E3" s="8">
        <v>1968</v>
      </c>
      <c r="F3" s="8">
        <v>1969</v>
      </c>
      <c r="G3" s="8">
        <v>1970</v>
      </c>
      <c r="H3" s="8">
        <v>1971</v>
      </c>
      <c r="I3" s="8">
        <v>1972</v>
      </c>
      <c r="J3" s="8">
        <v>1973</v>
      </c>
      <c r="K3" s="8">
        <v>1974</v>
      </c>
      <c r="L3" s="8">
        <v>1975</v>
      </c>
      <c r="M3" s="8">
        <v>1976</v>
      </c>
      <c r="N3" s="9">
        <v>1977</v>
      </c>
    </row>
    <row r="4" spans="1:14" ht="12.75">
      <c r="A4" s="2" t="s">
        <v>0</v>
      </c>
      <c r="B4" s="18">
        <v>164.2</v>
      </c>
      <c r="C4" s="18">
        <v>169.7</v>
      </c>
      <c r="D4" s="18">
        <v>204.2</v>
      </c>
      <c r="E4" s="18">
        <v>184.8</v>
      </c>
      <c r="F4" s="18">
        <v>172.3</v>
      </c>
      <c r="G4" s="7">
        <v>174.2</v>
      </c>
      <c r="H4" s="5">
        <v>200.6</v>
      </c>
      <c r="I4" s="5">
        <v>237.2</v>
      </c>
      <c r="J4" s="5">
        <v>278</v>
      </c>
      <c r="K4" s="5">
        <v>270</v>
      </c>
      <c r="L4" s="5">
        <v>320.3</v>
      </c>
      <c r="M4" s="5">
        <v>344.5</v>
      </c>
      <c r="N4" s="12">
        <v>423</v>
      </c>
    </row>
    <row r="5" spans="1:14" ht="12.75">
      <c r="A5" s="2" t="s">
        <v>1</v>
      </c>
      <c r="B5" s="18">
        <v>168.2</v>
      </c>
      <c r="C5" s="18">
        <v>161.8</v>
      </c>
      <c r="D5" s="18">
        <v>185.6</v>
      </c>
      <c r="E5" s="18">
        <v>197.1</v>
      </c>
      <c r="F5" s="18">
        <v>167.7</v>
      </c>
      <c r="G5" s="6">
        <v>184.8</v>
      </c>
      <c r="H5" s="5">
        <v>202.2</v>
      </c>
      <c r="I5" s="5">
        <v>229</v>
      </c>
      <c r="J5" s="5">
        <v>266.2</v>
      </c>
      <c r="K5" s="5">
        <v>290.9</v>
      </c>
      <c r="L5" s="5">
        <v>321.9</v>
      </c>
      <c r="M5" s="3">
        <v>359.3</v>
      </c>
      <c r="N5" s="12">
        <v>420</v>
      </c>
    </row>
    <row r="6" spans="1:14" ht="12.75">
      <c r="A6" s="2" t="s">
        <v>2</v>
      </c>
      <c r="B6" s="18">
        <v>160.2</v>
      </c>
      <c r="C6" s="18">
        <v>161.2</v>
      </c>
      <c r="D6" s="18">
        <v>188.5</v>
      </c>
      <c r="E6" s="18">
        <v>198.6</v>
      </c>
      <c r="F6" s="18">
        <v>172.4</v>
      </c>
      <c r="G6" s="6">
        <v>175.2</v>
      </c>
      <c r="H6" s="5">
        <v>206.1</v>
      </c>
      <c r="I6" s="5">
        <v>232.4</v>
      </c>
      <c r="J6" s="5">
        <v>275.1</v>
      </c>
      <c r="K6" s="5">
        <v>317.8</v>
      </c>
      <c r="L6" s="5">
        <v>331.3</v>
      </c>
      <c r="M6" s="5">
        <v>339.7</v>
      </c>
      <c r="N6" s="12">
        <v>423.1</v>
      </c>
    </row>
    <row r="7" spans="1:14" ht="12.75">
      <c r="A7" s="2" t="s">
        <v>3</v>
      </c>
      <c r="B7" s="18">
        <v>164.2</v>
      </c>
      <c r="C7" s="18">
        <v>156</v>
      </c>
      <c r="D7" s="18">
        <v>174.2</v>
      </c>
      <c r="E7" s="18">
        <v>196.8</v>
      </c>
      <c r="F7" s="18">
        <v>180.8</v>
      </c>
      <c r="G7" s="6">
        <v>187</v>
      </c>
      <c r="H7" s="5">
        <v>208.4</v>
      </c>
      <c r="I7" s="5">
        <v>229.2</v>
      </c>
      <c r="J7" s="5">
        <v>306.7</v>
      </c>
      <c r="K7" s="5">
        <v>307</v>
      </c>
      <c r="L7" s="5">
        <v>344.2</v>
      </c>
      <c r="M7" s="5">
        <v>353.7</v>
      </c>
      <c r="N7" s="12">
        <v>402.2</v>
      </c>
    </row>
    <row r="8" spans="1:14" ht="12.75">
      <c r="A8" s="2" t="s">
        <v>4</v>
      </c>
      <c r="B8" s="18">
        <v>154.7</v>
      </c>
      <c r="C8" s="18">
        <v>168.2</v>
      </c>
      <c r="D8" s="18">
        <v>175.3</v>
      </c>
      <c r="E8" s="18">
        <v>194.2</v>
      </c>
      <c r="F8" s="18">
        <v>193.1</v>
      </c>
      <c r="G8" s="4">
        <v>188.3</v>
      </c>
      <c r="H8" s="3">
        <v>220.6</v>
      </c>
      <c r="I8" s="3">
        <v>256.2</v>
      </c>
      <c r="J8" s="3">
        <v>364</v>
      </c>
      <c r="K8" s="3">
        <v>331.3</v>
      </c>
      <c r="L8" s="3">
        <v>345.7</v>
      </c>
      <c r="M8" s="3">
        <v>374.1</v>
      </c>
      <c r="N8" s="12">
        <v>425</v>
      </c>
    </row>
    <row r="9" spans="1:14" ht="12.75">
      <c r="A9" s="2" t="s">
        <v>5</v>
      </c>
      <c r="B9" s="18">
        <v>159.5</v>
      </c>
      <c r="C9" s="18">
        <v>169.9</v>
      </c>
      <c r="D9" s="18">
        <v>182</v>
      </c>
      <c r="E9" s="18">
        <v>195.8</v>
      </c>
      <c r="F9" s="18">
        <v>206.9</v>
      </c>
      <c r="G9" s="4">
        <v>206.4</v>
      </c>
      <c r="H9" s="3">
        <v>240.2</v>
      </c>
      <c r="I9" s="3">
        <v>248.9</v>
      </c>
      <c r="J9" s="3">
        <v>396.8</v>
      </c>
      <c r="K9" s="3">
        <v>351.9</v>
      </c>
      <c r="L9" s="3">
        <v>357.7</v>
      </c>
      <c r="M9" s="3">
        <v>386.2</v>
      </c>
      <c r="N9" s="12">
        <v>458.3</v>
      </c>
    </row>
    <row r="10" spans="1:14" ht="12.75">
      <c r="A10" s="2" t="s">
        <v>6</v>
      </c>
      <c r="B10" s="18">
        <v>164.5</v>
      </c>
      <c r="C10" s="18">
        <v>176</v>
      </c>
      <c r="D10" s="18">
        <v>200.7</v>
      </c>
      <c r="E10" s="18">
        <v>196.1</v>
      </c>
      <c r="F10" s="18">
        <v>215.5</v>
      </c>
      <c r="G10" s="4">
        <v>208</v>
      </c>
      <c r="H10" s="3">
        <v>241.5</v>
      </c>
      <c r="I10" s="3">
        <v>263</v>
      </c>
      <c r="J10" s="3">
        <v>355.4</v>
      </c>
      <c r="K10" s="3">
        <v>383.9</v>
      </c>
      <c r="L10" s="3">
        <v>357.3</v>
      </c>
      <c r="M10" s="3">
        <v>391.2</v>
      </c>
      <c r="N10" s="12">
        <v>478.5</v>
      </c>
    </row>
    <row r="11" spans="1:14" ht="12.75">
      <c r="A11" s="2" t="s">
        <v>7</v>
      </c>
      <c r="B11" s="18">
        <v>159.6</v>
      </c>
      <c r="C11" s="18">
        <v>175.6</v>
      </c>
      <c r="D11" s="18">
        <v>212.3</v>
      </c>
      <c r="E11" s="18">
        <v>195.1</v>
      </c>
      <c r="F11" s="18">
        <v>221.1</v>
      </c>
      <c r="G11" s="4">
        <v>201.5</v>
      </c>
      <c r="H11" s="3">
        <v>255.9</v>
      </c>
      <c r="I11" s="3">
        <v>257.6</v>
      </c>
      <c r="J11" s="3">
        <v>362.6</v>
      </c>
      <c r="K11" s="3">
        <v>379.5</v>
      </c>
      <c r="L11" s="3">
        <v>357</v>
      </c>
      <c r="M11" s="3">
        <v>402.2</v>
      </c>
      <c r="N11" s="12">
        <v>504.7</v>
      </c>
    </row>
    <row r="12" spans="1:14" ht="12.75">
      <c r="A12" s="2" t="s">
        <v>8</v>
      </c>
      <c r="B12" s="18">
        <v>178.6</v>
      </c>
      <c r="C12" s="18">
        <v>218.7</v>
      </c>
      <c r="D12" s="18">
        <v>199</v>
      </c>
      <c r="E12" s="18">
        <v>195.6</v>
      </c>
      <c r="F12" s="18">
        <v>203.9</v>
      </c>
      <c r="G12" s="4">
        <v>201.5</v>
      </c>
      <c r="H12" s="3">
        <v>252.1</v>
      </c>
      <c r="I12" s="3">
        <v>260.7</v>
      </c>
      <c r="J12" s="3">
        <v>345.3</v>
      </c>
      <c r="K12" s="3">
        <v>383.4</v>
      </c>
      <c r="L12" s="3">
        <v>361</v>
      </c>
      <c r="M12" s="3">
        <v>398.5</v>
      </c>
      <c r="N12" s="12">
        <v>516.4</v>
      </c>
    </row>
    <row r="13" spans="1:14" ht="12.75">
      <c r="A13" s="2" t="s">
        <v>9</v>
      </c>
      <c r="B13" s="18">
        <v>159.8</v>
      </c>
      <c r="C13" s="18">
        <v>197.1</v>
      </c>
      <c r="D13" s="18">
        <v>197</v>
      </c>
      <c r="E13" s="18">
        <v>183.9</v>
      </c>
      <c r="F13" s="18">
        <v>191.8</v>
      </c>
      <c r="G13" s="6">
        <v>199</v>
      </c>
      <c r="H13" s="5">
        <v>258.7</v>
      </c>
      <c r="I13" s="5">
        <v>266.4</v>
      </c>
      <c r="J13" s="5">
        <v>336.4</v>
      </c>
      <c r="K13" s="5">
        <v>333.6</v>
      </c>
      <c r="L13" s="5">
        <v>381.7</v>
      </c>
      <c r="M13" s="5">
        <v>401.7</v>
      </c>
      <c r="N13" s="12">
        <v>486.8</v>
      </c>
    </row>
    <row r="14" spans="1:14" ht="12.75">
      <c r="A14" s="2" t="s">
        <v>10</v>
      </c>
      <c r="B14" s="18">
        <v>145.6</v>
      </c>
      <c r="C14" s="18">
        <v>199.4</v>
      </c>
      <c r="D14" s="18">
        <v>185.2</v>
      </c>
      <c r="E14" s="18">
        <v>188.2</v>
      </c>
      <c r="F14" s="18">
        <v>187</v>
      </c>
      <c r="G14" s="6">
        <v>194.4</v>
      </c>
      <c r="H14" s="5">
        <v>285.8</v>
      </c>
      <c r="I14" s="5">
        <v>262</v>
      </c>
      <c r="J14" s="5">
        <v>283.4</v>
      </c>
      <c r="K14" s="5">
        <v>313.3</v>
      </c>
      <c r="L14" s="5">
        <v>376.1</v>
      </c>
      <c r="M14" s="5">
        <v>385.7</v>
      </c>
      <c r="N14" s="12">
        <v>547.8</v>
      </c>
    </row>
    <row r="15" spans="1:14" ht="12.75">
      <c r="A15" s="2" t="s">
        <v>11</v>
      </c>
      <c r="B15" s="12">
        <v>166.7</v>
      </c>
      <c r="C15" s="12">
        <v>188.5</v>
      </c>
      <c r="D15" s="12">
        <v>188.5</v>
      </c>
      <c r="E15" s="12">
        <v>170</v>
      </c>
      <c r="F15" s="12">
        <v>172.8</v>
      </c>
      <c r="G15" s="5">
        <v>209.1</v>
      </c>
      <c r="H15" s="40" t="s">
        <v>27</v>
      </c>
      <c r="I15" s="5">
        <v>268.1</v>
      </c>
      <c r="J15" s="5">
        <v>263.5</v>
      </c>
      <c r="K15" s="5">
        <v>309.3</v>
      </c>
      <c r="L15" s="5">
        <v>350.4</v>
      </c>
      <c r="M15" s="5">
        <v>408</v>
      </c>
      <c r="N15" s="12">
        <v>595.2</v>
      </c>
    </row>
    <row r="16" spans="1:18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4" ht="12.75">
      <c r="A17" s="9"/>
      <c r="B17" s="9">
        <v>1978</v>
      </c>
      <c r="C17" s="9">
        <v>1979</v>
      </c>
      <c r="D17" s="8">
        <v>1980</v>
      </c>
      <c r="E17" s="8">
        <v>1981</v>
      </c>
      <c r="F17" s="8">
        <v>1982</v>
      </c>
      <c r="G17" s="8">
        <v>1983</v>
      </c>
      <c r="H17" s="8">
        <v>1984</v>
      </c>
      <c r="I17" s="8">
        <v>1985</v>
      </c>
      <c r="J17" s="8">
        <v>1986</v>
      </c>
      <c r="K17" s="49">
        <v>1987</v>
      </c>
      <c r="L17" s="48">
        <v>1988</v>
      </c>
      <c r="M17" s="9">
        <v>1989</v>
      </c>
      <c r="N17" s="8">
        <v>1990</v>
      </c>
    </row>
    <row r="18" spans="1:14" ht="12.75">
      <c r="A18" s="2" t="s">
        <v>0</v>
      </c>
      <c r="B18" s="12">
        <v>563.6</v>
      </c>
      <c r="C18" s="12">
        <v>572.3</v>
      </c>
      <c r="D18" s="7">
        <v>627.4</v>
      </c>
      <c r="E18" s="5">
        <v>798.5</v>
      </c>
      <c r="F18" s="5">
        <v>866.1</v>
      </c>
      <c r="G18" s="5">
        <v>828.1</v>
      </c>
      <c r="H18" s="5">
        <v>970.9</v>
      </c>
      <c r="I18" s="5">
        <v>1044</v>
      </c>
      <c r="J18" s="5">
        <v>1126.8</v>
      </c>
      <c r="K18" s="56">
        <v>911.2</v>
      </c>
      <c r="L18" s="18">
        <v>105.7</v>
      </c>
      <c r="M18" s="12">
        <v>105.9</v>
      </c>
      <c r="N18" s="7">
        <v>106.9</v>
      </c>
    </row>
    <row r="19" spans="1:14" ht="12.75">
      <c r="A19" s="2" t="s">
        <v>1</v>
      </c>
      <c r="B19" s="12">
        <v>600.6</v>
      </c>
      <c r="C19" s="12">
        <v>553.5</v>
      </c>
      <c r="D19" s="6">
        <v>646.4</v>
      </c>
      <c r="E19" s="5">
        <v>736.7</v>
      </c>
      <c r="F19" s="5">
        <v>787</v>
      </c>
      <c r="G19" s="5">
        <v>856</v>
      </c>
      <c r="H19" s="5">
        <v>994.4</v>
      </c>
      <c r="I19" s="5">
        <v>1015.6</v>
      </c>
      <c r="J19" s="3">
        <v>1128.3</v>
      </c>
      <c r="K19" s="56">
        <v>849.2</v>
      </c>
      <c r="L19" s="18">
        <v>106.3</v>
      </c>
      <c r="M19" s="12">
        <v>105.8</v>
      </c>
      <c r="N19" s="6">
        <v>106.5</v>
      </c>
    </row>
    <row r="20" spans="1:14" ht="12.75">
      <c r="A20" s="2" t="s">
        <v>2</v>
      </c>
      <c r="B20" s="12">
        <v>565.4</v>
      </c>
      <c r="C20" s="12">
        <v>555.5</v>
      </c>
      <c r="D20" s="6">
        <v>656.2</v>
      </c>
      <c r="E20" s="5">
        <v>749.7</v>
      </c>
      <c r="F20" s="5">
        <v>782.2</v>
      </c>
      <c r="G20" s="5">
        <v>847.3</v>
      </c>
      <c r="H20" s="5">
        <v>1001.8</v>
      </c>
      <c r="I20" s="5">
        <v>1029.1</v>
      </c>
      <c r="J20" s="5">
        <v>1132.2</v>
      </c>
      <c r="K20" s="56">
        <v>881.6</v>
      </c>
      <c r="L20" s="18">
        <v>106.3</v>
      </c>
      <c r="M20" s="12">
        <v>106.5</v>
      </c>
      <c r="N20" s="6">
        <v>107.4</v>
      </c>
    </row>
    <row r="21" spans="1:14" ht="12.75">
      <c r="A21" s="2" t="s">
        <v>3</v>
      </c>
      <c r="B21" s="12">
        <v>571</v>
      </c>
      <c r="C21" s="12">
        <v>538.6</v>
      </c>
      <c r="D21" s="6">
        <v>667.2</v>
      </c>
      <c r="E21" s="5">
        <v>754.6</v>
      </c>
      <c r="F21" s="5">
        <v>775.6</v>
      </c>
      <c r="G21" s="5">
        <v>878.7</v>
      </c>
      <c r="H21" s="5">
        <v>1005.8</v>
      </c>
      <c r="I21" s="5">
        <v>1082.4</v>
      </c>
      <c r="J21" s="5">
        <v>1180</v>
      </c>
      <c r="K21" s="56">
        <v>837.8</v>
      </c>
      <c r="L21" s="18">
        <v>106.6</v>
      </c>
      <c r="M21" s="12">
        <v>107.1</v>
      </c>
      <c r="N21" s="6">
        <v>108.3</v>
      </c>
    </row>
    <row r="22" spans="1:14" ht="12.75">
      <c r="A22" s="2" t="s">
        <v>4</v>
      </c>
      <c r="B22" s="12">
        <v>597.7</v>
      </c>
      <c r="C22" s="12">
        <v>587.3</v>
      </c>
      <c r="D22" s="4">
        <v>691.3</v>
      </c>
      <c r="E22" s="3">
        <v>844.8</v>
      </c>
      <c r="F22" s="3">
        <v>777.5</v>
      </c>
      <c r="G22" s="3">
        <v>888.5</v>
      </c>
      <c r="H22" s="3">
        <v>1036.5</v>
      </c>
      <c r="I22" s="3">
        <v>1095</v>
      </c>
      <c r="J22" s="3">
        <v>1141.1</v>
      </c>
      <c r="K22" s="56">
        <v>875.2</v>
      </c>
      <c r="L22" s="18">
        <v>107.6</v>
      </c>
      <c r="M22" s="12">
        <v>108.1</v>
      </c>
      <c r="N22" s="4">
        <v>108.6</v>
      </c>
    </row>
    <row r="23" spans="1:14" ht="12.75">
      <c r="A23" s="2" t="s">
        <v>5</v>
      </c>
      <c r="B23" s="12">
        <v>635.5</v>
      </c>
      <c r="C23" s="12">
        <v>613.3</v>
      </c>
      <c r="D23" s="4">
        <v>799.3</v>
      </c>
      <c r="E23" s="3">
        <v>828.4</v>
      </c>
      <c r="F23" s="3">
        <v>811.8</v>
      </c>
      <c r="G23" s="3">
        <v>928.9</v>
      </c>
      <c r="H23" s="3">
        <v>1074.7</v>
      </c>
      <c r="I23" s="3">
        <v>1178</v>
      </c>
      <c r="J23" s="3">
        <v>1114.1</v>
      </c>
      <c r="K23" s="56">
        <v>889.7</v>
      </c>
      <c r="L23" s="18">
        <v>111.7</v>
      </c>
      <c r="M23" s="12">
        <v>108.8</v>
      </c>
      <c r="N23" s="4">
        <v>107.9</v>
      </c>
    </row>
    <row r="24" spans="1:14" ht="12.75">
      <c r="A24" s="2" t="s">
        <v>6</v>
      </c>
      <c r="B24" s="12">
        <v>732.9</v>
      </c>
      <c r="C24" s="12">
        <v>634</v>
      </c>
      <c r="D24" s="4">
        <v>758.4</v>
      </c>
      <c r="E24" s="3">
        <v>806.3</v>
      </c>
      <c r="F24" s="3">
        <v>953.6</v>
      </c>
      <c r="G24" s="3">
        <v>983.1</v>
      </c>
      <c r="H24" s="3">
        <v>1085.6</v>
      </c>
      <c r="I24" s="3">
        <v>1242.5</v>
      </c>
      <c r="J24" s="3">
        <v>1135.4</v>
      </c>
      <c r="K24" s="56">
        <v>987.6</v>
      </c>
      <c r="L24" s="18">
        <v>113</v>
      </c>
      <c r="M24" s="12">
        <v>109.8</v>
      </c>
      <c r="N24" s="4">
        <v>113.4</v>
      </c>
    </row>
    <row r="25" spans="1:14" ht="12.75">
      <c r="A25" s="2" t="s">
        <v>7</v>
      </c>
      <c r="B25" s="12">
        <v>715.5</v>
      </c>
      <c r="C25" s="12">
        <v>618.8</v>
      </c>
      <c r="D25" s="4">
        <v>816.7</v>
      </c>
      <c r="E25" s="3">
        <v>912.4</v>
      </c>
      <c r="F25" s="3">
        <v>849.6</v>
      </c>
      <c r="G25" s="3">
        <v>982.8</v>
      </c>
      <c r="H25" s="3">
        <v>1071.9</v>
      </c>
      <c r="I25" s="3">
        <v>1260.2</v>
      </c>
      <c r="J25" s="3">
        <v>1067.8</v>
      </c>
      <c r="K25" s="56">
        <v>1041.7</v>
      </c>
      <c r="L25" s="18">
        <v>113.1</v>
      </c>
      <c r="M25" s="12">
        <v>109.7</v>
      </c>
      <c r="N25" s="4">
        <v>111.6</v>
      </c>
    </row>
    <row r="26" spans="1:14" ht="12.75">
      <c r="A26" s="2" t="s">
        <v>8</v>
      </c>
      <c r="B26" s="12">
        <v>664.9</v>
      </c>
      <c r="C26" s="12">
        <v>660.1</v>
      </c>
      <c r="D26" s="4">
        <v>785.7</v>
      </c>
      <c r="E26" s="3">
        <v>841.1</v>
      </c>
      <c r="F26" s="3">
        <v>929.7</v>
      </c>
      <c r="G26" s="3">
        <v>995.2</v>
      </c>
      <c r="H26" s="3">
        <v>1104.9</v>
      </c>
      <c r="I26" s="3">
        <v>1185.9</v>
      </c>
      <c r="J26" s="3">
        <v>1026.7</v>
      </c>
      <c r="K26" s="56">
        <v>1013.7</v>
      </c>
      <c r="L26" s="18">
        <v>111.3</v>
      </c>
      <c r="M26" s="12">
        <v>110.2</v>
      </c>
      <c r="N26" s="4">
        <v>113.9</v>
      </c>
    </row>
    <row r="27" spans="1:14" ht="12.75">
      <c r="A27" s="2" t="s">
        <v>9</v>
      </c>
      <c r="B27" s="12">
        <v>666.3</v>
      </c>
      <c r="C27" s="12">
        <v>660.1</v>
      </c>
      <c r="D27" s="6">
        <v>785.7</v>
      </c>
      <c r="E27" s="5">
        <v>884.8</v>
      </c>
      <c r="F27" s="5">
        <v>890.6</v>
      </c>
      <c r="G27" s="5">
        <v>990</v>
      </c>
      <c r="H27" s="5">
        <v>1174.1</v>
      </c>
      <c r="I27" s="5">
        <v>1187.6</v>
      </c>
      <c r="J27" s="5">
        <v>1057.4</v>
      </c>
      <c r="K27" s="56">
        <v>984</v>
      </c>
      <c r="L27" s="18">
        <v>110.7</v>
      </c>
      <c r="M27" s="12">
        <v>111.8</v>
      </c>
      <c r="N27" s="6">
        <v>113.8</v>
      </c>
    </row>
    <row r="28" spans="1:14" ht="12.75">
      <c r="A28" s="2" t="s">
        <v>10</v>
      </c>
      <c r="B28" s="12">
        <v>643</v>
      </c>
      <c r="C28" s="12">
        <v>654.2</v>
      </c>
      <c r="D28" s="6">
        <v>795.7</v>
      </c>
      <c r="E28" s="5">
        <v>908.9</v>
      </c>
      <c r="F28" s="5">
        <v>907</v>
      </c>
      <c r="G28" s="5">
        <v>1001.8</v>
      </c>
      <c r="H28" s="5">
        <v>1021.1</v>
      </c>
      <c r="I28" s="5">
        <v>1116.8</v>
      </c>
      <c r="J28" s="5">
        <v>977.2</v>
      </c>
      <c r="K28" s="56">
        <v>958.2</v>
      </c>
      <c r="L28" s="18">
        <v>106.5</v>
      </c>
      <c r="M28" s="12">
        <v>110.9</v>
      </c>
      <c r="N28" s="6">
        <v>112.6</v>
      </c>
    </row>
    <row r="29" spans="1:14" ht="12.75">
      <c r="A29" s="2" t="s">
        <v>11</v>
      </c>
      <c r="B29" s="12">
        <v>609.5</v>
      </c>
      <c r="C29" s="12">
        <v>653.4</v>
      </c>
      <c r="D29" s="5">
        <v>773.8</v>
      </c>
      <c r="E29" s="5">
        <v>881.3</v>
      </c>
      <c r="F29" s="5">
        <v>845.2</v>
      </c>
      <c r="G29" s="5">
        <v>997.4</v>
      </c>
      <c r="H29" s="5">
        <v>1044</v>
      </c>
      <c r="I29" s="5">
        <v>1120</v>
      </c>
      <c r="J29" s="5">
        <v>905.6</v>
      </c>
      <c r="K29" s="56">
        <v>953.6</v>
      </c>
      <c r="L29" s="18">
        <v>105.8</v>
      </c>
      <c r="M29" s="12">
        <v>107.9</v>
      </c>
      <c r="N29" s="5">
        <v>112.7</v>
      </c>
    </row>
    <row r="30" spans="1:19" ht="12.75">
      <c r="A30" s="15"/>
      <c r="B30" s="16"/>
      <c r="C30" s="16"/>
      <c r="D30" s="16"/>
      <c r="E30" s="16"/>
      <c r="F30" s="16"/>
      <c r="G30" s="17"/>
      <c r="H30" s="17"/>
      <c r="I30" s="17"/>
      <c r="J30" s="16"/>
      <c r="K30" s="16"/>
      <c r="L30" s="16"/>
      <c r="M30" s="16"/>
      <c r="N30" s="16"/>
      <c r="O30" s="16"/>
      <c r="P30" s="16"/>
      <c r="Q30" s="16"/>
      <c r="R30" s="17"/>
      <c r="S30" s="13"/>
    </row>
    <row r="31" spans="1:19" ht="12.75">
      <c r="A31" s="9"/>
      <c r="B31" s="8">
        <v>1991</v>
      </c>
      <c r="C31" s="8">
        <v>1992</v>
      </c>
      <c r="D31" s="8">
        <v>1993</v>
      </c>
      <c r="E31" s="8">
        <v>1994</v>
      </c>
      <c r="F31" s="8">
        <v>1995</v>
      </c>
      <c r="G31" s="8">
        <v>1996</v>
      </c>
      <c r="H31" s="49">
        <v>1997</v>
      </c>
      <c r="I31" s="48">
        <v>1998</v>
      </c>
      <c r="J31" s="9">
        <v>1999</v>
      </c>
      <c r="K31" s="16"/>
      <c r="L31" s="16"/>
      <c r="M31" s="16"/>
      <c r="N31" s="16"/>
      <c r="O31" s="16"/>
      <c r="P31" s="16"/>
      <c r="Q31" s="16"/>
      <c r="R31" s="17"/>
      <c r="S31" s="13"/>
    </row>
    <row r="32" spans="1:19" ht="12.75">
      <c r="A32" s="2" t="s">
        <v>0</v>
      </c>
      <c r="B32" s="5">
        <v>112.3</v>
      </c>
      <c r="C32" s="5">
        <v>106.7</v>
      </c>
      <c r="D32" s="5">
        <v>101.9</v>
      </c>
      <c r="E32" s="5">
        <v>113.25</v>
      </c>
      <c r="F32" s="5">
        <v>135</v>
      </c>
      <c r="G32" s="5">
        <v>149.17</v>
      </c>
      <c r="H32" s="53">
        <v>153.27788647163024</v>
      </c>
      <c r="I32" s="6">
        <v>98.1</v>
      </c>
      <c r="J32" s="5">
        <v>99.6</v>
      </c>
      <c r="K32" s="16"/>
      <c r="L32" s="16"/>
      <c r="M32" s="16"/>
      <c r="N32" s="16"/>
      <c r="O32" s="16"/>
      <c r="P32" s="16"/>
      <c r="Q32" s="16"/>
      <c r="R32" s="17"/>
      <c r="S32" s="13"/>
    </row>
    <row r="33" spans="1:19" ht="12.75">
      <c r="A33" s="2" t="s">
        <v>1</v>
      </c>
      <c r="B33" s="5">
        <v>111.7</v>
      </c>
      <c r="C33" s="5">
        <v>106.7</v>
      </c>
      <c r="D33" s="5">
        <v>102.5</v>
      </c>
      <c r="E33" s="5">
        <v>120.97</v>
      </c>
      <c r="F33" s="5">
        <v>137.74</v>
      </c>
      <c r="G33" s="3">
        <v>151.7</v>
      </c>
      <c r="H33" s="53">
        <v>153.46865568257917</v>
      </c>
      <c r="I33" s="6">
        <v>98.3</v>
      </c>
      <c r="J33" s="5">
        <v>99.5</v>
      </c>
      <c r="K33" s="16"/>
      <c r="L33" s="16"/>
      <c r="M33" s="16"/>
      <c r="N33" s="16"/>
      <c r="O33" s="16"/>
      <c r="P33" s="16"/>
      <c r="Q33" s="16"/>
      <c r="R33" s="17"/>
      <c r="S33" s="13"/>
    </row>
    <row r="34" spans="1:19" ht="12.75">
      <c r="A34" s="2" t="s">
        <v>2</v>
      </c>
      <c r="B34" s="5">
        <v>111.6</v>
      </c>
      <c r="C34" s="5">
        <v>105.9</v>
      </c>
      <c r="D34" s="5">
        <v>102.2</v>
      </c>
      <c r="E34" s="5">
        <v>121.5</v>
      </c>
      <c r="F34" s="5">
        <v>139.1</v>
      </c>
      <c r="G34" s="5">
        <v>150</v>
      </c>
      <c r="H34" s="53">
        <v>153.00834753563652</v>
      </c>
      <c r="I34" s="6">
        <v>99.5</v>
      </c>
      <c r="J34" s="5">
        <v>100.1</v>
      </c>
      <c r="K34" s="16"/>
      <c r="L34" s="16"/>
      <c r="M34" s="16"/>
      <c r="N34" s="16"/>
      <c r="O34" s="16"/>
      <c r="P34" s="16"/>
      <c r="Q34" s="16"/>
      <c r="R34" s="17"/>
      <c r="S34" s="13"/>
    </row>
    <row r="35" spans="1:19" ht="12.75">
      <c r="A35" s="2" t="s">
        <v>3</v>
      </c>
      <c r="B35" s="5">
        <v>110.9</v>
      </c>
      <c r="C35" s="5">
        <v>105.5</v>
      </c>
      <c r="D35" s="5">
        <v>101.9</v>
      </c>
      <c r="E35" s="5">
        <v>125.02</v>
      </c>
      <c r="F35" s="5">
        <v>142</v>
      </c>
      <c r="G35" s="5">
        <v>155.1</v>
      </c>
      <c r="H35" s="53">
        <v>149.99154107946427</v>
      </c>
      <c r="I35" s="6">
        <v>100.6</v>
      </c>
      <c r="J35" s="5">
        <v>100.2</v>
      </c>
      <c r="K35" s="16"/>
      <c r="L35" s="16"/>
      <c r="M35" s="16"/>
      <c r="N35" s="16"/>
      <c r="O35" s="16"/>
      <c r="P35" s="16"/>
      <c r="Q35" s="16"/>
      <c r="R35" s="17"/>
      <c r="S35" s="13"/>
    </row>
    <row r="36" spans="1:19" ht="12.75">
      <c r="A36" s="2" t="s">
        <v>4</v>
      </c>
      <c r="B36" s="3">
        <v>111.3</v>
      </c>
      <c r="C36" s="3">
        <v>105</v>
      </c>
      <c r="D36" s="3">
        <v>103.4</v>
      </c>
      <c r="E36" s="3">
        <v>126.87</v>
      </c>
      <c r="F36" s="3">
        <v>147.9</v>
      </c>
      <c r="G36" s="3">
        <v>157.32</v>
      </c>
      <c r="H36" s="53">
        <v>157.71266507323588</v>
      </c>
      <c r="I36" s="6">
        <v>104.2</v>
      </c>
      <c r="J36" s="5">
        <v>101.7</v>
      </c>
      <c r="K36" s="16"/>
      <c r="L36" s="16"/>
      <c r="M36" s="16"/>
      <c r="N36" s="16"/>
      <c r="O36" s="16"/>
      <c r="P36" s="16"/>
      <c r="Q36" s="16"/>
      <c r="R36" s="17"/>
      <c r="S36" s="13"/>
    </row>
    <row r="37" spans="1:19" ht="12.75">
      <c r="A37" s="2" t="s">
        <v>5</v>
      </c>
      <c r="B37" s="3">
        <v>114.1</v>
      </c>
      <c r="C37" s="3">
        <v>104.4</v>
      </c>
      <c r="D37" s="3">
        <v>106.8</v>
      </c>
      <c r="E37" s="3">
        <v>132.84</v>
      </c>
      <c r="F37" s="3">
        <v>149.3</v>
      </c>
      <c r="G37" s="3">
        <v>162.27</v>
      </c>
      <c r="H37" s="53">
        <v>157.2158472791479</v>
      </c>
      <c r="I37" s="6">
        <v>104.2</v>
      </c>
      <c r="J37" s="5">
        <v>103.7</v>
      </c>
      <c r="K37" s="16"/>
      <c r="L37" s="16"/>
      <c r="M37" s="16"/>
      <c r="N37" s="16"/>
      <c r="O37" s="16"/>
      <c r="P37" s="16"/>
      <c r="Q37" s="16"/>
      <c r="R37" s="17"/>
      <c r="S37" s="13"/>
    </row>
    <row r="38" spans="1:19" ht="12.75">
      <c r="A38" s="2" t="s">
        <v>6</v>
      </c>
      <c r="B38" s="3">
        <v>114.9</v>
      </c>
      <c r="C38" s="3">
        <v>105.7</v>
      </c>
      <c r="D38" s="3">
        <v>107.7</v>
      </c>
      <c r="E38" s="3">
        <v>136.59</v>
      </c>
      <c r="F38" s="3">
        <v>149.11</v>
      </c>
      <c r="G38" s="3">
        <v>159.73</v>
      </c>
      <c r="H38" s="53">
        <v>157.80073059886368</v>
      </c>
      <c r="I38" s="6">
        <v>106.4</v>
      </c>
      <c r="J38" s="5">
        <v>105.9</v>
      </c>
      <c r="K38" s="16"/>
      <c r="L38" s="16"/>
      <c r="M38" s="16"/>
      <c r="N38" s="16"/>
      <c r="O38" s="16"/>
      <c r="P38" s="16"/>
      <c r="Q38" s="16"/>
      <c r="R38" s="17"/>
      <c r="S38" s="13"/>
    </row>
    <row r="39" spans="1:19" ht="12.75">
      <c r="A39" s="2" t="s">
        <v>7</v>
      </c>
      <c r="B39" s="3">
        <v>115.7</v>
      </c>
      <c r="C39" s="3">
        <v>106.7</v>
      </c>
      <c r="D39" s="3">
        <v>107.9</v>
      </c>
      <c r="E39" s="3">
        <v>138.52</v>
      </c>
      <c r="F39" s="3">
        <v>151.25</v>
      </c>
      <c r="G39" s="3">
        <v>161.8</v>
      </c>
      <c r="H39" s="53">
        <v>156.89000218824933</v>
      </c>
      <c r="I39" s="6">
        <v>108</v>
      </c>
      <c r="J39" s="5">
        <v>104.8</v>
      </c>
      <c r="K39" s="16"/>
      <c r="L39" s="16"/>
      <c r="M39" s="16"/>
      <c r="N39" s="16"/>
      <c r="O39" s="16"/>
      <c r="P39" s="16"/>
      <c r="Q39" s="16"/>
      <c r="R39" s="17"/>
      <c r="S39" s="13"/>
    </row>
    <row r="40" spans="1:19" ht="12.75">
      <c r="A40" s="2" t="s">
        <v>8</v>
      </c>
      <c r="B40" s="3">
        <v>113.2</v>
      </c>
      <c r="C40" s="3">
        <v>104.8</v>
      </c>
      <c r="D40" s="3">
        <v>107.2</v>
      </c>
      <c r="E40" s="3">
        <v>138.62</v>
      </c>
      <c r="F40" s="3">
        <v>153.3</v>
      </c>
      <c r="G40" s="3">
        <v>160.24</v>
      </c>
      <c r="H40" s="53">
        <v>155.23991178952292</v>
      </c>
      <c r="I40" s="6">
        <v>107.2</v>
      </c>
      <c r="J40" s="5">
        <v>104.2</v>
      </c>
      <c r="K40" s="16"/>
      <c r="L40" s="16"/>
      <c r="M40" s="16"/>
      <c r="N40" s="16"/>
      <c r="O40" s="16"/>
      <c r="P40" s="16"/>
      <c r="Q40" s="16"/>
      <c r="R40" s="17"/>
      <c r="S40" s="13"/>
    </row>
    <row r="41" spans="1:19" ht="12.75">
      <c r="A41" s="2" t="s">
        <v>9</v>
      </c>
      <c r="B41" s="5">
        <v>111.5</v>
      </c>
      <c r="C41" s="5">
        <v>105.5</v>
      </c>
      <c r="D41" s="5">
        <v>106.6</v>
      </c>
      <c r="E41" s="5">
        <v>138.55</v>
      </c>
      <c r="F41" s="5">
        <v>154.62</v>
      </c>
      <c r="G41" s="5">
        <v>159.3</v>
      </c>
      <c r="H41" s="53">
        <v>156.88201600570503</v>
      </c>
      <c r="I41" s="18">
        <v>106.5</v>
      </c>
      <c r="J41" s="5">
        <v>103.1</v>
      </c>
      <c r="K41" s="16"/>
      <c r="L41" s="16"/>
      <c r="M41" s="16"/>
      <c r="N41" s="16"/>
      <c r="O41" s="16"/>
      <c r="P41" s="16"/>
      <c r="Q41" s="16"/>
      <c r="R41" s="17"/>
      <c r="S41" s="13"/>
    </row>
    <row r="42" spans="1:19" ht="12.75">
      <c r="A42" s="2" t="s">
        <v>10</v>
      </c>
      <c r="B42" s="5">
        <v>109</v>
      </c>
      <c r="C42" s="5">
        <v>104.4</v>
      </c>
      <c r="D42" s="5">
        <v>105.1</v>
      </c>
      <c r="E42" s="5">
        <v>138.3</v>
      </c>
      <c r="F42" s="5">
        <v>152.94</v>
      </c>
      <c r="G42" s="5">
        <v>155.18</v>
      </c>
      <c r="H42" s="53">
        <v>156.36067279166042</v>
      </c>
      <c r="I42" s="18">
        <v>105</v>
      </c>
      <c r="J42" s="5">
        <v>102.3</v>
      </c>
      <c r="K42" s="16"/>
      <c r="L42" s="16"/>
      <c r="M42" s="16"/>
      <c r="N42" s="16"/>
      <c r="O42" s="16"/>
      <c r="P42" s="16"/>
      <c r="Q42" s="16"/>
      <c r="R42" s="17"/>
      <c r="S42" s="13"/>
    </row>
    <row r="43" spans="1:19" ht="12.75">
      <c r="A43" s="2" t="s">
        <v>11</v>
      </c>
      <c r="B43" s="5">
        <v>107.3</v>
      </c>
      <c r="C43" s="5">
        <v>102.8</v>
      </c>
      <c r="D43" s="5">
        <v>103.2</v>
      </c>
      <c r="E43" s="5">
        <v>136.32</v>
      </c>
      <c r="F43" s="5">
        <v>148.8</v>
      </c>
      <c r="G43" s="5">
        <v>152.94</v>
      </c>
      <c r="H43" s="53">
        <v>154.31852893325086</v>
      </c>
      <c r="I43" s="18">
        <v>101.8</v>
      </c>
      <c r="J43" s="2">
        <v>100.5</v>
      </c>
      <c r="K43" s="16"/>
      <c r="L43" s="16"/>
      <c r="M43" s="16"/>
      <c r="N43" s="16"/>
      <c r="O43" s="16"/>
      <c r="P43" s="16"/>
      <c r="Q43" s="16"/>
      <c r="R43" s="17"/>
      <c r="S43" s="13"/>
    </row>
    <row r="44" spans="1:19" ht="12.75">
      <c r="A44" s="15"/>
      <c r="B44" s="16"/>
      <c r="C44" s="16"/>
      <c r="D44" s="16"/>
      <c r="E44" s="16"/>
      <c r="F44" s="16"/>
      <c r="G44" s="17"/>
      <c r="H44" s="17"/>
      <c r="I44" s="17"/>
      <c r="J44" s="16"/>
      <c r="K44" s="16"/>
      <c r="L44" s="66"/>
      <c r="M44" s="16"/>
      <c r="N44" s="16"/>
      <c r="O44" s="16"/>
      <c r="P44" s="16"/>
      <c r="Q44" s="16"/>
      <c r="R44" s="17"/>
      <c r="S44" s="13"/>
    </row>
    <row r="45" spans="1:18" ht="12.75">
      <c r="A45" s="15" t="s">
        <v>14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ht="12.75">
      <c r="A46" t="s">
        <v>43</v>
      </c>
    </row>
    <row r="47" ht="12.75">
      <c r="A47" t="s">
        <v>44</v>
      </c>
    </row>
    <row r="48" ht="12.75">
      <c r="A48" t="s">
        <v>28</v>
      </c>
    </row>
    <row r="50" ht="12.75">
      <c r="A50" t="s">
        <v>22</v>
      </c>
    </row>
  </sheetData>
  <printOptions/>
  <pageMargins left="0.984251968503937" right="0.5905511811023623" top="0.7874015748031497" bottom="0.7874015748031497" header="0.5118110236220472" footer="0.5118110236220472"/>
  <pageSetup firstPageNumber="169" useFirstPageNumber="1" fitToHeight="1" fitToWidth="1" horizontalDpi="600" verticalDpi="600" orientation="portrait" paperSize="9" scale="9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Afristat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BRILLEAU</dc:creator>
  <cp:keywords/>
  <dc:description/>
  <cp:lastModifiedBy>Unknown User</cp:lastModifiedBy>
  <cp:lastPrinted>2001-02-10T09:50:03Z</cp:lastPrinted>
  <dcterms:created xsi:type="dcterms:W3CDTF">1998-06-24T15:21:08Z</dcterms:created>
  <dcterms:modified xsi:type="dcterms:W3CDTF">2001-02-10T09:54:18Z</dcterms:modified>
  <cp:category/>
  <cp:version/>
  <cp:contentType/>
  <cp:contentStatus/>
</cp:coreProperties>
</file>